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<sst xmlns="http://schemas.openxmlformats.org/spreadsheetml/2006/main" count="250" uniqueCount="115">
  <si>
    <t>西安市保障性住房（经适房）资格联审信息表第000批（原表）</t>
  </si>
  <si>
    <t>基本信息（未央区第 189 批 共 12 户，计 29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</si>
  <si>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</si>
  <si>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</si>
  <si>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</si>
  <si>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</si>
  <si>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</si>
  <si>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</si>
  <si>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</si>
  <si>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</si>
  <si>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</si>
  <si>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</si>
  <si>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</si>
  <si>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</si>
  <si>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朱永贵</t>
  </si>
  <si>
    <t>男</t>
  </si>
  <si>
    <t>本人</t>
  </si>
  <si>
    <t>612523****08020618</t>
  </si>
  <si>
    <t>乐陵市星光城物业有限公司</t>
  </si>
  <si>
    <t>草滩100号</t>
  </si>
  <si>
    <t>已婚</t>
  </si>
  <si>
    <t>未央湖</t>
  </si>
  <si>
    <t>成员1</t>
  </si>
  <si>
    <t>张章</t>
  </si>
  <si>
    <t>女</t>
  </si>
  <si>
    <t>配偶</t>
  </si>
  <si>
    <t>371481****08150025</t>
  </si>
  <si>
    <t>山东星光糖业有限公司</t>
  </si>
  <si>
    <t>山东乐陵市</t>
  </si>
  <si>
    <t>成员2</t>
  </si>
  <si>
    <t>朱雨宸</t>
  </si>
  <si>
    <t>子女</t>
  </si>
  <si>
    <t>371481****11080021</t>
  </si>
  <si>
    <t>未婚</t>
  </si>
  <si>
    <t>成员3</t>
  </si>
  <si>
    <t>朱雨泽</t>
  </si>
  <si>
    <t>371481****12050026</t>
  </si>
  <si>
    <t>寇蓉洁</t>
  </si>
  <si>
    <t>610112****06190529</t>
  </si>
  <si>
    <t>西安臻学优电子科技有限公司</t>
  </si>
  <si>
    <t>陕重社区</t>
  </si>
  <si>
    <t>辛家庙</t>
  </si>
  <si>
    <t>吕魁</t>
  </si>
  <si>
    <t>610104****08223413</t>
  </si>
  <si>
    <t>陕西华润万家北郊分公司</t>
  </si>
  <si>
    <t>莲湖区</t>
  </si>
  <si>
    <t>吕思淼</t>
  </si>
  <si>
    <t>610112****06010523</t>
  </si>
  <si>
    <t>上学</t>
  </si>
  <si>
    <t>袁静</t>
  </si>
  <si>
    <t>610526****08167022</t>
  </si>
  <si>
    <t>山西千汇药业有限公司</t>
  </si>
  <si>
    <t>未央区渭清南路28号</t>
  </si>
  <si>
    <t>谭家</t>
  </si>
  <si>
    <t>高忠于</t>
  </si>
  <si>
    <t>610102****11051530</t>
  </si>
  <si>
    <t>郑州双新电西安办事处</t>
  </si>
  <si>
    <t>西安市未央区太华北路省建三公司</t>
  </si>
  <si>
    <t>梁丽霞</t>
  </si>
  <si>
    <t>612321****0511262X</t>
  </si>
  <si>
    <t>徐家湾百货大楼</t>
  </si>
  <si>
    <t>王谭</t>
  </si>
  <si>
    <t>612524****12290025</t>
  </si>
  <si>
    <t>刘伟</t>
  </si>
  <si>
    <t>612524****04081875</t>
  </si>
  <si>
    <t>西安迈德思餐饮管理有限公司</t>
  </si>
  <si>
    <t>王钰婷</t>
  </si>
  <si>
    <t>611023****04020083</t>
  </si>
  <si>
    <t>杨小明</t>
  </si>
  <si>
    <t>620421****04093676</t>
  </si>
  <si>
    <t>西安核设备有限公司</t>
  </si>
  <si>
    <t>未央区渭滨街8号3栋1单元4层5号</t>
  </si>
  <si>
    <t>鲍妮</t>
  </si>
  <si>
    <t>610624****09220024</t>
  </si>
  <si>
    <t>杨舒悦</t>
  </si>
  <si>
    <t>610112****0327202X</t>
  </si>
  <si>
    <t>李小雷</t>
  </si>
  <si>
    <t>610425****09181312</t>
  </si>
  <si>
    <t>中核集团西核设备有限公司</t>
  </si>
  <si>
    <t>西安市未央区渭滨街19号19栋2单元4层2号</t>
  </si>
  <si>
    <t>秦艳</t>
  </si>
  <si>
    <t>610524****1027322X</t>
  </si>
  <si>
    <t>李沐阳</t>
  </si>
  <si>
    <t>610112****11142012</t>
  </si>
  <si>
    <t>吴海</t>
  </si>
  <si>
    <t>610430****09284219</t>
  </si>
  <si>
    <t>经营花卉</t>
  </si>
  <si>
    <t>张哲</t>
  </si>
  <si>
    <t>610103****09262810</t>
  </si>
  <si>
    <t>无</t>
  </si>
  <si>
    <t>西安市未央区</t>
  </si>
  <si>
    <t>离异</t>
  </si>
  <si>
    <t>张建勋</t>
  </si>
  <si>
    <t>610112****11090516</t>
  </si>
  <si>
    <t>陕重厂</t>
  </si>
  <si>
    <t>张惠</t>
  </si>
  <si>
    <t>610112****0428054X</t>
  </si>
  <si>
    <t>雅达商贸公司</t>
  </si>
  <si>
    <t>张欣毓</t>
  </si>
  <si>
    <t>610112****05140523</t>
  </si>
  <si>
    <t>卫珺</t>
  </si>
  <si>
    <t>610112****12240518</t>
  </si>
  <si>
    <t>陕西奥盛康健电子商务</t>
  </si>
  <si>
    <t>未央区辛家庙</t>
  </si>
  <si>
    <t>12</t>
  </si>
  <si>
    <t>仲小山</t>
  </si>
  <si>
    <t>610112****12280510</t>
  </si>
  <si>
    <t>开服装店</t>
  </si>
  <si>
    <t>西安市未央区石家巷41号</t>
  </si>
  <si>
    <t>刘利芳</t>
  </si>
  <si>
    <t>610321****0608312x</t>
  </si>
  <si>
    <t>仲芸萱</t>
  </si>
  <si>
    <t>610112****03040526</t>
  </si>
  <si>
    <t>仲熙萱</t>
  </si>
  <si>
    <t>610112****01230563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</si>
</sst>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4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2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2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9" fillId="9" borderId="6" applyNumberFormat="0" applyAlignment="0" applyProtection="0">
      <alignment vertical="center"/>
    </xf>
    <xf numFmtId="0" fontId="16" fillId="0" borderId="0"/>
    <xf numFmtId="44" fontId="3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34" fillId="24" borderId="12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44" fillId="0" borderId="0" applyProtection="0">
      <alignment vertical="center"/>
    </xf>
    <xf numFmtId="0" fontId="51" fillId="0" borderId="0">
      <alignment vertical="center"/>
    </xf>
    <xf numFmtId="0" fontId="32" fillId="3" borderId="6" applyNumberFormat="0" applyAlignment="0" applyProtection="0">
      <alignment vertical="center"/>
    </xf>
    <xf numFmtId="0" fontId="36" fillId="8" borderId="8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16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51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8" applyNumberFormat="1" applyFont="1" applyFill="1" applyBorder="1" applyAlignment="1">
      <alignment horizontal="center" vertical="center" wrapText="1"/>
    </xf>
    <xf numFmtId="0" fontId="3" fillId="2" borderId="2" xfId="108" applyNumberFormat="1" applyFont="1" applyFill="1" applyBorder="1" applyAlignment="1">
      <alignment horizontal="center" vertical="center" wrapText="1"/>
    </xf>
    <xf numFmtId="0" fontId="4" fillId="2" borderId="3" xfId="108" applyFont="1" applyFill="1" applyBorder="1" applyAlignment="1">
      <alignment horizontal="center" vertical="center" wrapText="1"/>
    </xf>
    <xf numFmtId="0" fontId="5" fillId="2" borderId="3" xfId="108" applyFont="1" applyFill="1" applyBorder="1" applyAlignment="1">
      <alignment horizontal="center" vertical="center" wrapText="1"/>
    </xf>
    <xf numFmtId="0" fontId="5" fillId="2" borderId="3" xfId="108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129" applyFont="1" applyBorder="1" applyAlignment="1">
      <alignment horizontal="center" vertical="center"/>
    </xf>
    <xf numFmtId="0" fontId="10" fillId="0" borderId="4" xfId="131" applyNumberFormat="1" applyFont="1" applyBorder="1" applyAlignment="1">
      <alignment horizontal="center" vertical="center"/>
    </xf>
    <xf numFmtId="0" fontId="10" fillId="0" borderId="4" xfId="131" applyFont="1" applyBorder="1" applyAlignment="1">
      <alignment horizontal="center" vertical="center"/>
    </xf>
    <xf numFmtId="0" fontId="9" fillId="0" borderId="4" xfId="13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129" applyFont="1" applyBorder="1" applyAlignment="1">
      <alignment horizontal="center"/>
    </xf>
    <xf numFmtId="0" fontId="13" fillId="0" borderId="4" xfId="129" applyFont="1" applyBorder="1" applyAlignment="1">
      <alignment horizontal="center"/>
    </xf>
    <xf numFmtId="0" fontId="13" fillId="0" borderId="4" xfId="13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5" fillId="0" borderId="4" xfId="4" applyNumberFormat="1" applyFont="1" applyBorder="1" applyAlignment="1">
      <alignment horizontal="center" vertical="center" wrapText="1"/>
    </xf>
    <xf numFmtId="49" fontId="15" fillId="0" borderId="4" xfId="126" applyNumberFormat="1" applyFont="1" applyBorder="1" applyAlignment="1">
      <alignment horizontal="center" vertical="center" wrapText="1"/>
    </xf>
    <xf numFmtId="0" fontId="16" fillId="0" borderId="4" xfId="167" applyBorder="1" applyAlignment="1">
      <alignment horizontal="center" vertical="center"/>
    </xf>
    <xf numFmtId="0" fontId="17" fillId="0" borderId="4" xfId="167" applyFont="1" applyFill="1" applyBorder="1" applyAlignment="1">
      <alignment horizontal="center" vertical="center"/>
    </xf>
    <xf numFmtId="0" fontId="18" fillId="0" borderId="4" xfId="65" applyFont="1" applyFill="1" applyBorder="1" applyAlignment="1">
      <alignment horizontal="center" vertical="center" wrapText="1"/>
    </xf>
    <xf numFmtId="0" fontId="19" fillId="0" borderId="4" xfId="167" applyFont="1" applyFill="1" applyBorder="1" applyAlignment="1">
      <alignment horizontal="center" vertical="center"/>
    </xf>
    <xf numFmtId="0" fontId="19" fillId="0" borderId="4" xfId="164" applyFont="1" applyFill="1" applyBorder="1" applyAlignment="1">
      <alignment horizontal="center" vertical="center"/>
    </xf>
    <xf numFmtId="0" fontId="19" fillId="0" borderId="4" xfId="165" applyFont="1" applyFill="1" applyBorder="1" applyAlignment="1">
      <alignment horizontal="center" vertical="center"/>
    </xf>
    <xf numFmtId="0" fontId="19" fillId="0" borderId="4" xfId="65" applyFont="1" applyFill="1" applyBorder="1" applyAlignment="1">
      <alignment horizontal="center" vertical="center" wrapText="1"/>
    </xf>
    <xf numFmtId="0" fontId="16" fillId="0" borderId="4" xfId="114" applyFont="1" applyFill="1" applyBorder="1" applyAlignment="1" applyProtection="1">
      <alignment horizontal="center"/>
    </xf>
    <xf numFmtId="0" fontId="20" fillId="0" borderId="4" xfId="139" applyFont="1" applyFill="1" applyBorder="1" applyAlignment="1">
      <alignment horizontal="center" vertical="center" wrapText="1"/>
    </xf>
    <xf numFmtId="0" fontId="19" fillId="0" borderId="4" xfId="160" applyFont="1" applyFill="1" applyBorder="1" applyAlignment="1">
      <alignment horizontal="center" vertical="center"/>
    </xf>
    <xf numFmtId="0" fontId="19" fillId="0" borderId="4" xfId="151" applyFont="1" applyFill="1" applyBorder="1" applyAlignment="1">
      <alignment horizontal="center" vertical="center"/>
    </xf>
    <xf numFmtId="0" fontId="19" fillId="0" borderId="4" xfId="155" applyFont="1" applyFill="1" applyBorder="1" applyAlignment="1">
      <alignment horizontal="center" vertical="center"/>
    </xf>
    <xf numFmtId="0" fontId="19" fillId="0" borderId="4" xfId="157" applyFont="1" applyFill="1" applyBorder="1" applyAlignment="1">
      <alignment horizontal="center" vertical="center"/>
    </xf>
    <xf numFmtId="49" fontId="10" fillId="0" borderId="4" xfId="145" applyNumberFormat="1" applyFont="1" applyFill="1" applyBorder="1" applyAlignment="1">
      <alignment horizontal="center" vertical="center" wrapText="1"/>
    </xf>
    <xf numFmtId="49" fontId="10" fillId="0" borderId="4" xfId="156" applyNumberFormat="1" applyFont="1" applyFill="1" applyBorder="1" applyAlignment="1">
      <alignment horizontal="center" vertical="center" wrapText="1"/>
    </xf>
    <xf numFmtId="0" fontId="21" fillId="0" borderId="4" xfId="140" applyFont="1" applyFill="1" applyBorder="1" applyAlignment="1">
      <alignment horizontal="center" vertical="center" wrapText="1"/>
    </xf>
    <xf numFmtId="0" fontId="21" fillId="0" borderId="4" xfId="142" applyFont="1" applyFill="1" applyBorder="1" applyAlignment="1">
      <alignment horizontal="center" vertical="center" wrapText="1"/>
    </xf>
    <xf numFmtId="49" fontId="22" fillId="0" borderId="4" xfId="146" applyNumberFormat="1" applyFont="1" applyBorder="1" applyAlignment="1">
      <alignment horizontal="center" vertical="center" wrapText="1"/>
    </xf>
    <xf numFmtId="49" fontId="21" fillId="0" borderId="4" xfId="146" applyNumberFormat="1" applyFont="1" applyBorder="1" applyAlignment="1">
      <alignment horizontal="center" vertical="center" wrapText="1"/>
    </xf>
    <xf numFmtId="49" fontId="21" fillId="0" borderId="4" xfId="152" applyNumberFormat="1" applyFont="1" applyBorder="1" applyAlignment="1">
      <alignment horizontal="center" vertical="center" wrapText="1"/>
    </xf>
    <xf numFmtId="0" fontId="22" fillId="0" borderId="4" xfId="143" applyFont="1" applyBorder="1" applyAlignment="1">
      <alignment horizontal="center" vertical="center" wrapText="1"/>
    </xf>
    <xf numFmtId="49" fontId="23" fillId="0" borderId="4" xfId="143" applyNumberFormat="1" applyFont="1" applyBorder="1" applyAlignment="1">
      <alignment horizontal="center" vertical="center" wrapText="1"/>
    </xf>
    <xf numFmtId="0" fontId="21" fillId="0" borderId="4" xfId="147" applyFont="1" applyBorder="1" applyAlignment="1">
      <alignment horizontal="center" vertical="center" wrapText="1"/>
    </xf>
    <xf numFmtId="49" fontId="21" fillId="0" borderId="4" xfId="130" applyNumberFormat="1" applyFont="1" applyBorder="1" applyAlignment="1">
      <alignment horizontal="center" vertical="center" wrapText="1"/>
    </xf>
    <xf numFmtId="0" fontId="12" fillId="0" borderId="4" xfId="130" applyFont="1" applyFill="1" applyBorder="1" applyAlignment="1">
      <alignment horizontal="center" vertical="center" wrapText="1"/>
    </xf>
    <xf numFmtId="0" fontId="24" fillId="0" borderId="4" xfId="13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/>
    <xf numFmtId="0" fontId="26" fillId="0" borderId="4" xfId="169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5" fillId="0" borderId="4" xfId="128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4" xfId="168" applyFont="1" applyFill="1" applyBorder="1" applyAlignment="1">
      <alignment horizontal="center" vertical="center"/>
    </xf>
    <xf numFmtId="0" fontId="19" fillId="0" borderId="4" xfId="166" applyFont="1" applyFill="1" applyBorder="1" applyAlignment="1">
      <alignment horizontal="center" vertical="center"/>
    </xf>
    <xf numFmtId="0" fontId="27" fillId="0" borderId="4" xfId="169" applyFont="1" applyFill="1" applyBorder="1" applyAlignment="1">
      <alignment horizontal="center" vertical="center"/>
    </xf>
    <xf numFmtId="0" fontId="19" fillId="0" borderId="4" xfId="153" applyFont="1" applyFill="1" applyBorder="1" applyAlignment="1">
      <alignment horizontal="center" vertical="center"/>
    </xf>
    <xf numFmtId="0" fontId="19" fillId="0" borderId="4" xfId="159" applyFont="1" applyFill="1" applyBorder="1" applyAlignment="1">
      <alignment horizontal="center" vertical="center"/>
    </xf>
    <xf numFmtId="49" fontId="10" fillId="0" borderId="4" xfId="158" applyNumberFormat="1" applyFont="1" applyFill="1" applyBorder="1" applyAlignment="1">
      <alignment horizontal="center" vertical="center" wrapText="1"/>
    </xf>
    <xf numFmtId="0" fontId="21" fillId="0" borderId="4" xfId="144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49" fontId="26" fillId="0" borderId="4" xfId="154" applyNumberFormat="1" applyFont="1" applyBorder="1" applyAlignment="1">
      <alignment horizontal="center" vertical="center" wrapText="1"/>
    </xf>
    <xf numFmtId="0" fontId="26" fillId="0" borderId="4" xfId="138" applyFont="1" applyBorder="1" applyAlignment="1">
      <alignment horizontal="center" vertical="center" wrapText="1"/>
    </xf>
    <xf numFmtId="0" fontId="29" fillId="0" borderId="4" xfId="130" applyFont="1" applyFill="1" applyBorder="1" applyAlignment="1">
      <alignment horizontal="center" vertical="center" wrapText="1"/>
    </xf>
    <xf numFmtId="0" fontId="12" fillId="0" borderId="4" xfId="132" applyFont="1" applyFill="1" applyBorder="1" applyAlignment="1">
      <alignment horizontal="center" vertical="center" wrapText="1"/>
    </xf>
  </cellXfs>
  <cellStyles count="172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常规 10 11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10 5" xfId="38"/>
    <cellStyle name="汇总" xfId="39" builtinId="25"/>
    <cellStyle name="好" xfId="40" builtinId="26"/>
    <cellStyle name="常规 21" xfId="41"/>
    <cellStyle name="常规 16" xfId="42"/>
    <cellStyle name="常规 10 15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0 10" xfId="64"/>
    <cellStyle name="常规 13" xfId="65"/>
    <cellStyle name="常规 10 12" xfId="66"/>
    <cellStyle name="常规 14" xfId="67"/>
    <cellStyle name="常规 10 13" xfId="68"/>
    <cellStyle name="常规 20" xfId="69"/>
    <cellStyle name="常规 15" xfId="70"/>
    <cellStyle name="常规 10 14" xfId="71"/>
    <cellStyle name="常规 22" xfId="72"/>
    <cellStyle name="常规 17" xfId="73"/>
    <cellStyle name="常规 10 16" xfId="74"/>
    <cellStyle name="常规 23" xfId="75"/>
    <cellStyle name="常规 18" xfId="76"/>
    <cellStyle name="常规 10 17" xfId="77"/>
    <cellStyle name="常规 24" xfId="78"/>
    <cellStyle name="常规 19" xfId="79"/>
    <cellStyle name="常规 10 18" xfId="80"/>
    <cellStyle name="常规 10 4" xfId="81"/>
    <cellStyle name="常规 10 6" xfId="82"/>
    <cellStyle name="常规 10 7" xfId="83"/>
    <cellStyle name="常规 10 8" xfId="84"/>
    <cellStyle name="常规 10 9" xfId="85"/>
    <cellStyle name="常规 2" xfId="86"/>
    <cellStyle name="常规 2 10" xfId="87"/>
    <cellStyle name="常规 2 2" xfId="88"/>
    <cellStyle name="常规 2 3" xfId="89"/>
    <cellStyle name="常规 2 4" xfId="90"/>
    <cellStyle name="常规 2 5" xfId="91"/>
    <cellStyle name="常规 2 6" xfId="92"/>
    <cellStyle name="常规 2 7" xfId="93"/>
    <cellStyle name="常规 2 8" xfId="94"/>
    <cellStyle name="常规 2 9" xfId="95"/>
    <cellStyle name="常规 24 10" xfId="96"/>
    <cellStyle name="常规 24 11" xfId="97"/>
    <cellStyle name="常规 24 12" xfId="98"/>
    <cellStyle name="常规 24 13" xfId="99"/>
    <cellStyle name="常规 24 14" xfId="100"/>
    <cellStyle name="常规 24 15" xfId="101"/>
    <cellStyle name="常规 24 16" xfId="102"/>
    <cellStyle name="常规 24 17" xfId="103"/>
    <cellStyle name="常规 24 18" xfId="104"/>
    <cellStyle name="常规 24 2" xfId="105"/>
    <cellStyle name="常规 24 3" xfId="106"/>
    <cellStyle name="常规 24 4" xfId="107"/>
    <cellStyle name="常规_莲湖区12批60户联审" xfId="108"/>
    <cellStyle name="常规 24 5" xfId="109"/>
    <cellStyle name="常规 24 6" xfId="110"/>
    <cellStyle name="常规 24 7" xfId="111"/>
    <cellStyle name="常规 24 8" xfId="112"/>
    <cellStyle name="常规 24 9" xfId="113"/>
    <cellStyle name="常规 30" xfId="114"/>
    <cellStyle name="常规 25" xfId="115"/>
    <cellStyle name="常规 32" xfId="116"/>
    <cellStyle name="常规 27" xfId="117"/>
    <cellStyle name="常规 33" xfId="118"/>
    <cellStyle name="常规 28" xfId="119"/>
    <cellStyle name="常规 34" xfId="120"/>
    <cellStyle name="常规 29" xfId="121"/>
    <cellStyle name="常规 3" xfId="122"/>
    <cellStyle name="常规 3 2" xfId="123"/>
    <cellStyle name="常规 3 3" xfId="124"/>
    <cellStyle name="常规 3 4" xfId="125"/>
    <cellStyle name="常规 40" xfId="126"/>
    <cellStyle name="常规 35" xfId="127"/>
    <cellStyle name="常规 41" xfId="128"/>
    <cellStyle name="常规 36" xfId="129"/>
    <cellStyle name="常规 42" xfId="130"/>
    <cellStyle name="常规 37" xfId="131"/>
    <cellStyle name="常规 43" xfId="132"/>
    <cellStyle name="常规 38" xfId="133"/>
    <cellStyle name="常规 4" xfId="134"/>
    <cellStyle name="常规 4 2" xfId="135"/>
    <cellStyle name="常规 4 3" xfId="136"/>
    <cellStyle name="常规 4 4" xfId="137"/>
    <cellStyle name="常规 50" xfId="138"/>
    <cellStyle name="常规 45" xfId="139"/>
    <cellStyle name="常规 51" xfId="140"/>
    <cellStyle name="常规 46" xfId="141"/>
    <cellStyle name="常规 52" xfId="142"/>
    <cellStyle name="常规 47" xfId="143"/>
    <cellStyle name="常规 53" xfId="144"/>
    <cellStyle name="常规 48" xfId="145"/>
    <cellStyle name="常规 54" xfId="146"/>
    <cellStyle name="常规 49" xfId="147"/>
    <cellStyle name="常规 5" xfId="148"/>
    <cellStyle name="常规 5 3" xfId="149"/>
    <cellStyle name="常规 5 4" xfId="150"/>
    <cellStyle name="常规 60" xfId="151"/>
    <cellStyle name="常规 55" xfId="152"/>
    <cellStyle name="常规 61" xfId="153"/>
    <cellStyle name="常规 56" xfId="154"/>
    <cellStyle name="常规 62" xfId="155"/>
    <cellStyle name="常规 57" xfId="156"/>
    <cellStyle name="常规 63" xfId="157"/>
    <cellStyle name="常规 58" xfId="158"/>
    <cellStyle name="常规 64" xfId="159"/>
    <cellStyle name="常规 59" xfId="160"/>
    <cellStyle name="常规 6 2" xfId="161"/>
    <cellStyle name="常规 6 3" xfId="162"/>
    <cellStyle name="常规 6 4" xfId="163"/>
    <cellStyle name="常规 65" xfId="164"/>
    <cellStyle name="常规 66" xfId="165"/>
    <cellStyle name="常规 67" xfId="166"/>
    <cellStyle name="常规 68" xfId="167"/>
    <cellStyle name="常规 69" xfId="168"/>
    <cellStyle name="常规 7" xfId="169"/>
    <cellStyle name="常规 8" xfId="170"/>
    <cellStyle name="常规 9" xfId="1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F14" sqref="F1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1" t="s">
        <v>11</v>
      </c>
      <c r="K3" s="52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6" t="s">
        <v>19</v>
      </c>
      <c r="I4" s="11">
        <f>74350/12</f>
        <v>6195.83333333333</v>
      </c>
      <c r="J4" s="53" t="s">
        <v>20</v>
      </c>
      <c r="K4" s="54" t="s">
        <v>21</v>
      </c>
    </row>
    <row r="5" s="1" customFormat="1" spans="1:11">
      <c r="A5" s="11"/>
      <c r="B5" s="17" t="s">
        <v>22</v>
      </c>
      <c r="C5" s="13" t="s">
        <v>23</v>
      </c>
      <c r="D5" s="18" t="s">
        <v>24</v>
      </c>
      <c r="E5" s="11" t="s">
        <v>25</v>
      </c>
      <c r="F5" s="14" t="s">
        <v>26</v>
      </c>
      <c r="G5" s="15" t="s">
        <v>27</v>
      </c>
      <c r="H5" s="16" t="s">
        <v>28</v>
      </c>
      <c r="I5" s="11">
        <f>28191/12</f>
        <v>2349.25</v>
      </c>
      <c r="J5" s="53" t="s">
        <v>20</v>
      </c>
      <c r="K5" s="55"/>
    </row>
    <row r="6" s="1" customFormat="1" spans="1:11">
      <c r="A6" s="11"/>
      <c r="B6" s="17" t="s">
        <v>29</v>
      </c>
      <c r="C6" s="13" t="s">
        <v>30</v>
      </c>
      <c r="D6" s="19" t="s">
        <v>24</v>
      </c>
      <c r="E6" s="11" t="s">
        <v>31</v>
      </c>
      <c r="F6" s="14" t="s">
        <v>32</v>
      </c>
      <c r="G6" s="20"/>
      <c r="H6" s="16" t="s">
        <v>28</v>
      </c>
      <c r="I6" s="11"/>
      <c r="J6" s="53" t="s">
        <v>33</v>
      </c>
      <c r="K6" s="55"/>
    </row>
    <row r="7" s="1" customFormat="1" spans="1:11">
      <c r="A7" s="11"/>
      <c r="B7" s="17" t="s">
        <v>34</v>
      </c>
      <c r="C7" s="13" t="s">
        <v>35</v>
      </c>
      <c r="D7" s="13" t="s">
        <v>24</v>
      </c>
      <c r="E7" s="11" t="s">
        <v>31</v>
      </c>
      <c r="F7" s="14" t="s">
        <v>36</v>
      </c>
      <c r="G7" s="20"/>
      <c r="H7" s="16" t="s">
        <v>28</v>
      </c>
      <c r="I7" s="11"/>
      <c r="J7" s="53" t="s">
        <v>33</v>
      </c>
      <c r="K7" s="55"/>
    </row>
    <row r="8" spans="1:11">
      <c r="A8" s="21">
        <v>2</v>
      </c>
      <c r="B8" s="22" t="s">
        <v>13</v>
      </c>
      <c r="C8" s="23" t="s">
        <v>37</v>
      </c>
      <c r="D8" s="23" t="s">
        <v>24</v>
      </c>
      <c r="E8" s="11" t="s">
        <v>16</v>
      </c>
      <c r="F8" s="14" t="s">
        <v>38</v>
      </c>
      <c r="G8" s="24" t="s">
        <v>39</v>
      </c>
      <c r="H8" s="24" t="s">
        <v>40</v>
      </c>
      <c r="I8" s="21">
        <f>27600/12</f>
        <v>2300</v>
      </c>
      <c r="J8" s="56" t="s">
        <v>20</v>
      </c>
      <c r="K8" s="57" t="s">
        <v>41</v>
      </c>
    </row>
    <row r="9" spans="1:11">
      <c r="A9" s="21"/>
      <c r="B9" s="17" t="s">
        <v>22</v>
      </c>
      <c r="C9" s="23" t="s">
        <v>42</v>
      </c>
      <c r="D9" s="23" t="s">
        <v>15</v>
      </c>
      <c r="E9" s="11" t="s">
        <v>25</v>
      </c>
      <c r="F9" s="14" t="s">
        <v>43</v>
      </c>
      <c r="G9" s="24" t="s">
        <v>44</v>
      </c>
      <c r="H9" s="24" t="s">
        <v>45</v>
      </c>
      <c r="I9" s="21">
        <f>35158.57/12</f>
        <v>2929.88083333333</v>
      </c>
      <c r="J9" s="56" t="s">
        <v>20</v>
      </c>
      <c r="K9" s="58"/>
    </row>
    <row r="10" spans="1:11">
      <c r="A10" s="21"/>
      <c r="B10" s="17" t="s">
        <v>29</v>
      </c>
      <c r="C10" s="23" t="s">
        <v>46</v>
      </c>
      <c r="D10" s="23" t="s">
        <v>24</v>
      </c>
      <c r="E10" s="11" t="s">
        <v>31</v>
      </c>
      <c r="F10" s="14" t="s">
        <v>47</v>
      </c>
      <c r="G10" s="24" t="s">
        <v>48</v>
      </c>
      <c r="H10" s="24" t="s">
        <v>40</v>
      </c>
      <c r="I10" s="21"/>
      <c r="J10" s="56" t="s">
        <v>33</v>
      </c>
      <c r="K10" s="58"/>
    </row>
    <row r="11" spans="1:11">
      <c r="A11" s="25">
        <v>3</v>
      </c>
      <c r="B11" s="26" t="s">
        <v>13</v>
      </c>
      <c r="C11" s="27" t="s">
        <v>49</v>
      </c>
      <c r="D11" s="28" t="s">
        <v>24</v>
      </c>
      <c r="E11" s="28" t="s">
        <v>16</v>
      </c>
      <c r="F11" s="14" t="s">
        <v>50</v>
      </c>
      <c r="G11" s="28" t="s">
        <v>51</v>
      </c>
      <c r="H11" s="28" t="s">
        <v>52</v>
      </c>
      <c r="I11" s="21">
        <f>30000/12</f>
        <v>2500</v>
      </c>
      <c r="J11" s="59" t="s">
        <v>33</v>
      </c>
      <c r="K11" s="57" t="s">
        <v>53</v>
      </c>
    </row>
    <row r="12" spans="1:11">
      <c r="A12" s="21">
        <v>4</v>
      </c>
      <c r="B12" s="22" t="s">
        <v>13</v>
      </c>
      <c r="C12" s="27" t="s">
        <v>54</v>
      </c>
      <c r="D12" s="29" t="s">
        <v>15</v>
      </c>
      <c r="E12" s="11" t="s">
        <v>16</v>
      </c>
      <c r="F12" s="14" t="s">
        <v>55</v>
      </c>
      <c r="G12" s="30" t="s">
        <v>56</v>
      </c>
      <c r="H12" s="30" t="s">
        <v>57</v>
      </c>
      <c r="I12" s="21">
        <f>36000/12</f>
        <v>3000</v>
      </c>
      <c r="J12" s="60" t="s">
        <v>20</v>
      </c>
      <c r="K12" s="57" t="s">
        <v>53</v>
      </c>
    </row>
    <row r="13" spans="1:11">
      <c r="A13" s="21"/>
      <c r="B13" s="17" t="s">
        <v>22</v>
      </c>
      <c r="C13" s="27" t="s">
        <v>58</v>
      </c>
      <c r="D13" s="29" t="s">
        <v>24</v>
      </c>
      <c r="E13" s="11" t="s">
        <v>25</v>
      </c>
      <c r="F13" s="14" t="s">
        <v>59</v>
      </c>
      <c r="G13" s="30" t="s">
        <v>60</v>
      </c>
      <c r="H13" s="30" t="s">
        <v>57</v>
      </c>
      <c r="I13" s="21">
        <f>24000/12</f>
        <v>2000</v>
      </c>
      <c r="J13" s="60" t="s">
        <v>20</v>
      </c>
      <c r="K13" s="58"/>
    </row>
    <row r="14" spans="1:11">
      <c r="A14" s="21">
        <v>5</v>
      </c>
      <c r="B14" s="22" t="s">
        <v>13</v>
      </c>
      <c r="C14" s="27" t="s">
        <v>61</v>
      </c>
      <c r="D14" s="31" t="s">
        <v>24</v>
      </c>
      <c r="E14" s="11" t="s">
        <v>16</v>
      </c>
      <c r="F14" s="14" t="s">
        <v>62</v>
      </c>
      <c r="G14" s="32"/>
      <c r="H14" s="33" t="s">
        <v>52</v>
      </c>
      <c r="I14" s="21"/>
      <c r="J14" s="61" t="s">
        <v>20</v>
      </c>
      <c r="K14" s="57" t="s">
        <v>53</v>
      </c>
    </row>
    <row r="15" spans="1:11">
      <c r="A15" s="21"/>
      <c r="B15" s="17" t="s">
        <v>22</v>
      </c>
      <c r="C15" s="27" t="s">
        <v>63</v>
      </c>
      <c r="D15" s="31" t="s">
        <v>15</v>
      </c>
      <c r="E15" s="11" t="s">
        <v>25</v>
      </c>
      <c r="F15" s="14" t="s">
        <v>64</v>
      </c>
      <c r="G15" s="32" t="s">
        <v>65</v>
      </c>
      <c r="H15" s="33" t="s">
        <v>52</v>
      </c>
      <c r="I15" s="21">
        <f>74400/12</f>
        <v>6200</v>
      </c>
      <c r="J15" s="61" t="s">
        <v>20</v>
      </c>
      <c r="K15" s="58"/>
    </row>
    <row r="16" spans="1:11">
      <c r="A16" s="21"/>
      <c r="B16" s="17" t="s">
        <v>29</v>
      </c>
      <c r="C16" s="27" t="s">
        <v>66</v>
      </c>
      <c r="D16" s="31" t="s">
        <v>24</v>
      </c>
      <c r="E16" s="11" t="s">
        <v>31</v>
      </c>
      <c r="F16" s="14" t="s">
        <v>67</v>
      </c>
      <c r="G16" s="32"/>
      <c r="H16" s="33" t="s">
        <v>52</v>
      </c>
      <c r="I16" s="21"/>
      <c r="J16" s="61" t="s">
        <v>33</v>
      </c>
      <c r="K16" s="58"/>
    </row>
    <row r="17" spans="1:11">
      <c r="A17" s="21">
        <v>6</v>
      </c>
      <c r="B17" s="22" t="s">
        <v>13</v>
      </c>
      <c r="C17" s="27" t="s">
        <v>68</v>
      </c>
      <c r="D17" s="34" t="s">
        <v>15</v>
      </c>
      <c r="E17" s="11" t="s">
        <v>16</v>
      </c>
      <c r="F17" s="14" t="s">
        <v>69</v>
      </c>
      <c r="G17" s="35" t="s">
        <v>70</v>
      </c>
      <c r="H17" s="35" t="s">
        <v>71</v>
      </c>
      <c r="I17" s="21">
        <f>55968/12</f>
        <v>4664</v>
      </c>
      <c r="J17" s="62" t="s">
        <v>20</v>
      </c>
      <c r="K17" s="57" t="s">
        <v>53</v>
      </c>
    </row>
    <row r="18" spans="1:11">
      <c r="A18" s="21"/>
      <c r="B18" s="17" t="s">
        <v>22</v>
      </c>
      <c r="C18" s="27" t="s">
        <v>72</v>
      </c>
      <c r="D18" s="34" t="s">
        <v>24</v>
      </c>
      <c r="E18" s="11" t="s">
        <v>25</v>
      </c>
      <c r="F18" s="14" t="s">
        <v>73</v>
      </c>
      <c r="G18" s="35"/>
      <c r="H18" s="35" t="s">
        <v>71</v>
      </c>
      <c r="I18" s="21"/>
      <c r="J18" s="62" t="s">
        <v>20</v>
      </c>
      <c r="K18" s="58"/>
    </row>
    <row r="19" spans="1:11">
      <c r="A19" s="21"/>
      <c r="B19" s="17" t="s">
        <v>29</v>
      </c>
      <c r="C19" s="27" t="s">
        <v>74</v>
      </c>
      <c r="D19" s="34" t="s">
        <v>24</v>
      </c>
      <c r="E19" s="11" t="s">
        <v>31</v>
      </c>
      <c r="F19" s="14" t="s">
        <v>75</v>
      </c>
      <c r="G19" s="35"/>
      <c r="H19" s="35" t="s">
        <v>71</v>
      </c>
      <c r="I19" s="21"/>
      <c r="J19" s="62" t="s">
        <v>33</v>
      </c>
      <c r="K19" s="58"/>
    </row>
    <row r="20" spans="1:11">
      <c r="A20" s="21">
        <v>7</v>
      </c>
      <c r="B20" s="22" t="s">
        <v>13</v>
      </c>
      <c r="C20" s="27" t="s">
        <v>76</v>
      </c>
      <c r="D20" s="36" t="s">
        <v>15</v>
      </c>
      <c r="E20" s="11" t="s">
        <v>16</v>
      </c>
      <c r="F20" s="14" t="s">
        <v>77</v>
      </c>
      <c r="G20" s="37" t="s">
        <v>78</v>
      </c>
      <c r="H20" s="37" t="s">
        <v>79</v>
      </c>
      <c r="I20" s="21">
        <f>60000/12</f>
        <v>5000</v>
      </c>
      <c r="J20" s="63" t="s">
        <v>20</v>
      </c>
      <c r="K20" s="57" t="s">
        <v>53</v>
      </c>
    </row>
    <row r="21" spans="1:11">
      <c r="A21" s="21"/>
      <c r="B21" s="17" t="s">
        <v>22</v>
      </c>
      <c r="C21" s="27" t="s">
        <v>80</v>
      </c>
      <c r="D21" s="36" t="s">
        <v>24</v>
      </c>
      <c r="E21" s="11" t="s">
        <v>25</v>
      </c>
      <c r="F21" s="14" t="s">
        <v>81</v>
      </c>
      <c r="G21" s="37"/>
      <c r="H21" s="37" t="s">
        <v>79</v>
      </c>
      <c r="I21" s="21"/>
      <c r="J21" s="63" t="s">
        <v>20</v>
      </c>
      <c r="K21" s="58"/>
    </row>
    <row r="22" spans="1:11">
      <c r="A22" s="21"/>
      <c r="B22" s="17" t="s">
        <v>29</v>
      </c>
      <c r="C22" s="27" t="s">
        <v>82</v>
      </c>
      <c r="D22" s="36" t="s">
        <v>15</v>
      </c>
      <c r="E22" s="11" t="s">
        <v>31</v>
      </c>
      <c r="F22" s="14" t="s">
        <v>83</v>
      </c>
      <c r="G22" s="37"/>
      <c r="H22" s="37" t="s">
        <v>79</v>
      </c>
      <c r="I22" s="21"/>
      <c r="J22" s="63" t="s">
        <v>33</v>
      </c>
      <c r="K22" s="58"/>
    </row>
    <row r="23" spans="1:11">
      <c r="A23" s="21">
        <v>8</v>
      </c>
      <c r="B23" s="22" t="s">
        <v>13</v>
      </c>
      <c r="C23" s="27" t="s">
        <v>84</v>
      </c>
      <c r="D23" s="38" t="s">
        <v>15</v>
      </c>
      <c r="E23" s="11" t="s">
        <v>16</v>
      </c>
      <c r="F23" s="14" t="s">
        <v>85</v>
      </c>
      <c r="G23" s="39" t="s">
        <v>86</v>
      </c>
      <c r="H23" s="39" t="s">
        <v>52</v>
      </c>
      <c r="I23" s="21">
        <f>31200/12</f>
        <v>2600</v>
      </c>
      <c r="J23" s="64" t="s">
        <v>33</v>
      </c>
      <c r="K23" s="57" t="s">
        <v>53</v>
      </c>
    </row>
    <row r="24" spans="1:11">
      <c r="A24" s="21">
        <v>9</v>
      </c>
      <c r="B24" s="22" t="s">
        <v>13</v>
      </c>
      <c r="C24" s="40" t="s">
        <v>87</v>
      </c>
      <c r="D24" s="40" t="s">
        <v>15</v>
      </c>
      <c r="E24" s="17" t="s">
        <v>16</v>
      </c>
      <c r="F24" s="14" t="s">
        <v>88</v>
      </c>
      <c r="G24" s="41" t="s">
        <v>89</v>
      </c>
      <c r="H24" s="41" t="s">
        <v>90</v>
      </c>
      <c r="I24" s="21">
        <f>0</f>
        <v>0</v>
      </c>
      <c r="J24" s="65" t="s">
        <v>91</v>
      </c>
      <c r="K24" s="66" t="s">
        <v>41</v>
      </c>
    </row>
    <row r="25" spans="1:11">
      <c r="A25" s="21">
        <v>10</v>
      </c>
      <c r="B25" s="22" t="s">
        <v>13</v>
      </c>
      <c r="C25" s="42" t="s">
        <v>92</v>
      </c>
      <c r="D25" s="43" t="s">
        <v>15</v>
      </c>
      <c r="E25" s="11" t="s">
        <v>16</v>
      </c>
      <c r="F25" s="14" t="s">
        <v>93</v>
      </c>
      <c r="G25" s="44" t="s">
        <v>94</v>
      </c>
      <c r="H25" s="44" t="s">
        <v>40</v>
      </c>
      <c r="I25" s="21">
        <f>30792/12</f>
        <v>2566</v>
      </c>
      <c r="J25" s="67" t="s">
        <v>20</v>
      </c>
      <c r="K25" s="57" t="s">
        <v>41</v>
      </c>
    </row>
    <row r="26" spans="1:11">
      <c r="A26" s="21"/>
      <c r="B26" s="17" t="s">
        <v>22</v>
      </c>
      <c r="C26" s="42" t="s">
        <v>95</v>
      </c>
      <c r="D26" s="43" t="s">
        <v>24</v>
      </c>
      <c r="E26" s="11" t="s">
        <v>25</v>
      </c>
      <c r="F26" s="14" t="s">
        <v>96</v>
      </c>
      <c r="G26" s="44" t="s">
        <v>97</v>
      </c>
      <c r="H26" s="44" t="s">
        <v>40</v>
      </c>
      <c r="I26" s="21">
        <f>30000/12</f>
        <v>2500</v>
      </c>
      <c r="J26" s="67" t="s">
        <v>20</v>
      </c>
      <c r="K26" s="58"/>
    </row>
    <row r="27" spans="1:11">
      <c r="A27" s="21"/>
      <c r="B27" s="17" t="s">
        <v>29</v>
      </c>
      <c r="C27" s="42" t="s">
        <v>98</v>
      </c>
      <c r="D27" s="43" t="s">
        <v>24</v>
      </c>
      <c r="E27" s="11" t="s">
        <v>31</v>
      </c>
      <c r="F27" s="14" t="s">
        <v>99</v>
      </c>
      <c r="G27" s="44" t="s">
        <v>48</v>
      </c>
      <c r="H27" s="44" t="s">
        <v>40</v>
      </c>
      <c r="I27" s="21"/>
      <c r="J27" s="67" t="s">
        <v>33</v>
      </c>
      <c r="K27" s="58"/>
    </row>
    <row r="28" spans="1:11">
      <c r="A28" s="21">
        <v>11</v>
      </c>
      <c r="B28" s="22" t="s">
        <v>13</v>
      </c>
      <c r="C28" s="45" t="s">
        <v>100</v>
      </c>
      <c r="D28" s="46" t="s">
        <v>15</v>
      </c>
      <c r="E28" s="11" t="s">
        <v>16</v>
      </c>
      <c r="F28" s="14" t="s">
        <v>101</v>
      </c>
      <c r="G28" s="47" t="s">
        <v>102</v>
      </c>
      <c r="H28" s="47" t="s">
        <v>103</v>
      </c>
      <c r="I28" s="21">
        <f>21600/12</f>
        <v>1800</v>
      </c>
      <c r="J28" s="68" t="s">
        <v>33</v>
      </c>
      <c r="K28" s="66" t="s">
        <v>41</v>
      </c>
    </row>
    <row r="29" ht="15.75" spans="1:11">
      <c r="A29" s="48" t="s">
        <v>104</v>
      </c>
      <c r="B29" s="49" t="s">
        <v>13</v>
      </c>
      <c r="C29" s="50" t="s">
        <v>105</v>
      </c>
      <c r="D29" s="50" t="s">
        <v>15</v>
      </c>
      <c r="E29" s="50" t="s">
        <v>16</v>
      </c>
      <c r="F29" s="14" t="s">
        <v>106</v>
      </c>
      <c r="G29" s="49" t="s">
        <v>107</v>
      </c>
      <c r="H29" s="49" t="s">
        <v>108</v>
      </c>
      <c r="I29" s="69">
        <v>2000</v>
      </c>
      <c r="J29" s="70" t="s">
        <v>20</v>
      </c>
      <c r="K29" s="57" t="s">
        <v>41</v>
      </c>
    </row>
    <row r="30" ht="15.75" spans="1:11">
      <c r="A30" s="48"/>
      <c r="B30" s="49" t="s">
        <v>22</v>
      </c>
      <c r="C30" s="50" t="s">
        <v>109</v>
      </c>
      <c r="D30" s="50" t="s">
        <v>24</v>
      </c>
      <c r="E30" s="11" t="s">
        <v>25</v>
      </c>
      <c r="F30" s="14" t="s">
        <v>110</v>
      </c>
      <c r="G30" s="49" t="s">
        <v>89</v>
      </c>
      <c r="H30" s="49" t="s">
        <v>108</v>
      </c>
      <c r="I30" s="69">
        <v>0</v>
      </c>
      <c r="J30" s="70" t="s">
        <v>20</v>
      </c>
      <c r="K30" s="58"/>
    </row>
    <row r="31" ht="15.75" spans="1:11">
      <c r="A31" s="48"/>
      <c r="B31" s="49" t="s">
        <v>29</v>
      </c>
      <c r="C31" s="50" t="s">
        <v>111</v>
      </c>
      <c r="D31" s="50" t="s">
        <v>24</v>
      </c>
      <c r="E31" s="11" t="s">
        <v>31</v>
      </c>
      <c r="F31" s="14" t="s">
        <v>112</v>
      </c>
      <c r="G31" s="49" t="s">
        <v>89</v>
      </c>
      <c r="H31" s="49" t="s">
        <v>108</v>
      </c>
      <c r="I31" s="69">
        <v>0</v>
      </c>
      <c r="J31" s="70" t="s">
        <v>33</v>
      </c>
      <c r="K31" s="58"/>
    </row>
    <row r="32" ht="15.75" spans="1:11">
      <c r="A32" s="48"/>
      <c r="B32" s="49" t="s">
        <v>34</v>
      </c>
      <c r="C32" s="50" t="s">
        <v>113</v>
      </c>
      <c r="D32" s="50" t="s">
        <v>24</v>
      </c>
      <c r="E32" s="11" t="s">
        <v>31</v>
      </c>
      <c r="F32" s="14" t="s">
        <v>114</v>
      </c>
      <c r="G32" s="49" t="s">
        <v>89</v>
      </c>
      <c r="H32" s="49" t="s">
        <v>108</v>
      </c>
      <c r="I32" s="69">
        <v>0</v>
      </c>
      <c r="J32" s="70" t="s">
        <v>33</v>
      </c>
      <c r="K32" s="58"/>
    </row>
  </sheetData>
  <mergeCells count="18">
    <mergeCell ref="A1:J1"/>
    <mergeCell ref="A2:J2"/>
    <mergeCell ref="A4:A7"/>
    <mergeCell ref="A8:A10"/>
    <mergeCell ref="A12:A13"/>
    <mergeCell ref="A14:A16"/>
    <mergeCell ref="A17:A19"/>
    <mergeCell ref="A20:A22"/>
    <mergeCell ref="A25:A27"/>
    <mergeCell ref="A29:A32"/>
    <mergeCell ref="K4:K7"/>
    <mergeCell ref="K8:K10"/>
    <mergeCell ref="K12:K13"/>
    <mergeCell ref="K14:K16"/>
    <mergeCell ref="K17:K19"/>
    <mergeCell ref="K20:K22"/>
    <mergeCell ref="K25:K27"/>
    <mergeCell ref="K29:K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2019-06-21T06:42:36Z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