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<sst xmlns="http://schemas.openxmlformats.org/spreadsheetml/2006/main" count="194" uniqueCount="98">
  <si>
    <t>西安市保障性住房（经适房）资格联审信息表第000批（原表）</t>
  </si>
  <si>
    <t>基本信息（未央区第 187 批 共 9 户，计 22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</si>
  <si>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</si>
  <si>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</si>
  <si>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</si>
  <si>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</si>
  <si>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</si>
  <si>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</si>
  <si>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</si>
  <si>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</si>
  <si>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</si>
  <si>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</si>
  <si>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</si>
  <si>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</si>
  <si>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李张荣</t>
  </si>
  <si>
    <t>男</t>
  </si>
  <si>
    <t>本人</t>
  </si>
  <si>
    <t>610203****11214238</t>
  </si>
  <si>
    <t>铜川矿务局东坡煤矿</t>
  </si>
  <si>
    <t>辛家庙派出所</t>
  </si>
  <si>
    <t>已婚</t>
  </si>
  <si>
    <t>大明宫</t>
  </si>
  <si>
    <t>成员1</t>
  </si>
  <si>
    <t>刘风云</t>
  </si>
  <si>
    <t>女</t>
  </si>
  <si>
    <t>配偶</t>
  </si>
  <si>
    <t>612130****12031329</t>
  </si>
  <si>
    <t>无</t>
  </si>
  <si>
    <t>尧禾派出所</t>
  </si>
  <si>
    <t>肖琰</t>
  </si>
  <si>
    <t>610112****12252523</t>
  </si>
  <si>
    <t>西安狂涂文化木雕工艺有限公司</t>
  </si>
  <si>
    <r>
      <rPr>
        <sz val="12"/>
        <color rgb="FF000000"/>
        <rFont val="宋体"/>
        <charset val="134"/>
      </rPr>
      <t>未央区张家堡街道办枣园南岭社区龙首商业街</t>
    </r>
    <r>
      <rPr>
        <sz val="12"/>
        <color indexed="8"/>
        <rFont val="Tahoma"/>
        <charset val="134"/>
      </rPr>
      <t>52</t>
    </r>
    <r>
      <rPr>
        <sz val="12"/>
        <color indexed="8"/>
        <rFont val="宋体"/>
        <charset val="134"/>
      </rPr>
      <t>号</t>
    </r>
  </si>
  <si>
    <t>张家堡</t>
  </si>
  <si>
    <t>马一铭</t>
  </si>
  <si>
    <t>610104****08131615</t>
  </si>
  <si>
    <t>陕西省中和通达汽车服务有限公司</t>
  </si>
  <si>
    <r>
      <rPr>
        <sz val="12"/>
        <color rgb="FF000000"/>
        <rFont val="宋体"/>
        <charset val="134"/>
      </rPr>
      <t>西安市莲湖区西举院巷</t>
    </r>
    <r>
      <rPr>
        <sz val="12"/>
        <color indexed="8"/>
        <rFont val="Tahoma"/>
        <charset val="134"/>
      </rPr>
      <t>78</t>
    </r>
    <r>
      <rPr>
        <sz val="12"/>
        <color indexed="8"/>
        <rFont val="宋体"/>
        <charset val="134"/>
      </rPr>
      <t>号聚源小区</t>
    </r>
    <r>
      <rPr>
        <sz val="12"/>
        <color indexed="8"/>
        <rFont val="Tahoma"/>
        <charset val="134"/>
      </rPr>
      <t>4</t>
    </r>
    <r>
      <rPr>
        <sz val="12"/>
        <color indexed="8"/>
        <rFont val="宋体"/>
        <charset val="134"/>
      </rPr>
      <t>单元</t>
    </r>
    <r>
      <rPr>
        <sz val="12"/>
        <color indexed="8"/>
        <rFont val="Tahoma"/>
        <charset val="134"/>
      </rPr>
      <t>902</t>
    </r>
    <r>
      <rPr>
        <sz val="12"/>
        <color indexed="8"/>
        <rFont val="宋体"/>
        <charset val="134"/>
      </rPr>
      <t>室</t>
    </r>
  </si>
  <si>
    <t>吴金蓉</t>
  </si>
  <si>
    <t>654301****04105243</t>
  </si>
  <si>
    <t>西安市第三医院</t>
  </si>
  <si>
    <t>西安市未央区盐西社区</t>
  </si>
  <si>
    <t>离异</t>
  </si>
  <si>
    <t>员嘉辰</t>
  </si>
  <si>
    <t>子女</t>
  </si>
  <si>
    <t>411222****06290116</t>
  </si>
  <si>
    <t>未婚</t>
  </si>
  <si>
    <t>张月</t>
  </si>
  <si>
    <t>610203****12102925</t>
  </si>
  <si>
    <t>西安汇商时代有限公司</t>
  </si>
  <si>
    <t>西安市未央区二府庄1号付1号</t>
  </si>
  <si>
    <t>王伟</t>
  </si>
  <si>
    <t>622723****05042236</t>
  </si>
  <si>
    <t>陕西玖零股份有限公司</t>
  </si>
  <si>
    <t>姚林娟</t>
  </si>
  <si>
    <t>622723****07182226</t>
  </si>
  <si>
    <t>甘肃省灵台县上良乡合集村白家庄社003号</t>
  </si>
  <si>
    <t>成员2</t>
  </si>
  <si>
    <t>王一琳</t>
  </si>
  <si>
    <t>620822****01012222</t>
  </si>
  <si>
    <t>关娜</t>
  </si>
  <si>
    <t>610112****05224022</t>
  </si>
  <si>
    <t>西安国际高尔夫俱乐部</t>
  </si>
  <si>
    <t>未央区六村堡尚稷路</t>
  </si>
  <si>
    <t>六村堡</t>
  </si>
  <si>
    <t>陈宗亮</t>
  </si>
  <si>
    <t>441781****06283238</t>
  </si>
  <si>
    <t>广东省阳春市陂面镇</t>
  </si>
  <si>
    <t>陈源浩</t>
  </si>
  <si>
    <t>441781****02223217</t>
  </si>
  <si>
    <t>周杨</t>
  </si>
  <si>
    <t>610112****01293045</t>
  </si>
  <si>
    <t>汉城海红社区</t>
  </si>
  <si>
    <t>汉城</t>
  </si>
  <si>
    <t>董晓强</t>
  </si>
  <si>
    <t>610523****03050010</t>
  </si>
  <si>
    <t>重庆集成电子有限责任公司</t>
  </si>
  <si>
    <t>重庆九龙坡区</t>
  </si>
  <si>
    <t>董若谷</t>
  </si>
  <si>
    <t>500107****06149425</t>
  </si>
  <si>
    <t>石贡君</t>
  </si>
  <si>
    <t>612328****09181224</t>
  </si>
  <si>
    <t>西安海西信息技术有限公司</t>
  </si>
  <si>
    <t>未央区未央宫青门新区</t>
  </si>
  <si>
    <t>未央宫</t>
  </si>
  <si>
    <t>杨建涛</t>
  </si>
  <si>
    <t>610524****04135651</t>
  </si>
  <si>
    <t>雁塔区宝港商贸店</t>
  </si>
  <si>
    <t>渭南市合阳县百良镇百东村七组066号</t>
  </si>
  <si>
    <t>杨舒萌</t>
  </si>
  <si>
    <t>610524****04055544</t>
  </si>
  <si>
    <t>邵定朝</t>
  </si>
  <si>
    <t>130627****12227015</t>
  </si>
  <si>
    <t>陕西华萃路桥工程有限责任公司</t>
  </si>
  <si>
    <t>蒋淑雅</t>
  </si>
  <si>
    <t>610102****02222325</t>
  </si>
  <si>
    <t>邵怡宁</t>
  </si>
  <si>
    <t>610112****01173549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</si>
</sst>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000000"/>
      <name val="Tahoma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indexed="8"/>
      <name val="Tahoma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5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4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3" fillId="4" borderId="7" applyNumberFormat="0" applyFon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49" fillId="6" borderId="8" applyNumberFormat="0" applyAlignment="0" applyProtection="0">
      <alignment vertical="center"/>
    </xf>
    <xf numFmtId="0" fontId="48" fillId="24" borderId="12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32" fillId="0" borderId="0"/>
    <xf numFmtId="0" fontId="45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0" borderId="0"/>
  </cellStyleXfs>
  <cellXfs count="5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4" applyNumberFormat="1" applyFont="1" applyFill="1" applyBorder="1" applyAlignment="1">
      <alignment horizontal="center" vertical="center" wrapText="1"/>
    </xf>
    <xf numFmtId="0" fontId="3" fillId="2" borderId="2" xfId="124" applyNumberFormat="1" applyFont="1" applyFill="1" applyBorder="1" applyAlignment="1">
      <alignment horizontal="center" vertical="center" wrapText="1"/>
    </xf>
    <xf numFmtId="0" fontId="4" fillId="2" borderId="3" xfId="124" applyFont="1" applyFill="1" applyBorder="1" applyAlignment="1">
      <alignment horizontal="center" vertical="center" wrapText="1"/>
    </xf>
    <xf numFmtId="0" fontId="5" fillId="2" borderId="3" xfId="124" applyFont="1" applyFill="1" applyBorder="1" applyAlignment="1">
      <alignment horizontal="center" vertical="center" wrapText="1"/>
    </xf>
    <xf numFmtId="0" fontId="5" fillId="2" borderId="3" xfId="124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102" applyFont="1" applyFill="1" applyBorder="1" applyAlignment="1">
      <alignment horizontal="center" vertical="center" wrapText="1"/>
    </xf>
    <xf numFmtId="0" fontId="10" fillId="0" borderId="4" xfId="102" applyFont="1" applyFill="1" applyBorder="1" applyAlignment="1">
      <alignment horizontal="center" vertical="center" wrapText="1"/>
    </xf>
    <xf numFmtId="0" fontId="11" fillId="0" borderId="4" xfId="64" applyFont="1" applyBorder="1" applyAlignment="1">
      <alignment horizontal="center"/>
    </xf>
    <xf numFmtId="0" fontId="10" fillId="0" borderId="4" xfId="46" applyNumberFormat="1" applyFont="1" applyFill="1" applyBorder="1" applyAlignment="1">
      <alignment horizontal="center" vertical="center"/>
    </xf>
    <xf numFmtId="0" fontId="10" fillId="0" borderId="4" xfId="123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123" applyNumberFormat="1" applyFont="1" applyFill="1" applyBorder="1" applyAlignment="1">
      <alignment horizontal="center" vertical="center"/>
    </xf>
    <xf numFmtId="0" fontId="13" fillId="0" borderId="4" xfId="123" applyNumberFormat="1" applyFont="1" applyFill="1" applyBorder="1" applyAlignment="1">
      <alignment horizontal="center" vertical="center" wrapText="1"/>
    </xf>
    <xf numFmtId="49" fontId="13" fillId="0" borderId="4" xfId="12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108" applyFont="1" applyBorder="1" applyAlignment="1">
      <alignment horizontal="center"/>
    </xf>
    <xf numFmtId="49" fontId="15" fillId="0" borderId="4" xfId="109" applyNumberFormat="1" applyFont="1" applyBorder="1" applyAlignment="1">
      <alignment horizontal="center"/>
    </xf>
    <xf numFmtId="49" fontId="16" fillId="0" borderId="4" xfId="109" applyNumberFormat="1" applyFont="1" applyBorder="1" applyAlignment="1">
      <alignment horizontal="center"/>
    </xf>
    <xf numFmtId="0" fontId="15" fillId="0" borderId="4" xfId="111" applyFont="1" applyBorder="1" applyAlignment="1">
      <alignment horizontal="center"/>
    </xf>
    <xf numFmtId="49" fontId="15" fillId="0" borderId="4" xfId="112" applyNumberFormat="1" applyFont="1" applyBorder="1" applyAlignment="1">
      <alignment horizontal="center"/>
    </xf>
    <xf numFmtId="49" fontId="16" fillId="0" borderId="4" xfId="112" applyNumberFormat="1" applyFont="1" applyBorder="1" applyAlignment="1">
      <alignment horizontal="center"/>
    </xf>
    <xf numFmtId="49" fontId="17" fillId="0" borderId="4" xfId="45" applyNumberFormat="1" applyFont="1" applyBorder="1" applyAlignment="1">
      <alignment horizontal="center" vertical="center" wrapText="1"/>
    </xf>
    <xf numFmtId="49" fontId="16" fillId="0" borderId="4" xfId="45" applyNumberFormat="1" applyFont="1" applyBorder="1" applyAlignment="1">
      <alignment horizontal="center" vertical="center" wrapText="1"/>
    </xf>
    <xf numFmtId="49" fontId="16" fillId="0" borderId="4" xfId="50" applyNumberFormat="1" applyFont="1" applyBorder="1" applyAlignment="1">
      <alignment horizontal="center" vertical="center" wrapText="1"/>
    </xf>
    <xf numFmtId="49" fontId="17" fillId="0" borderId="4" xfId="3" applyNumberFormat="1" applyFont="1" applyBorder="1" applyAlignment="1">
      <alignment horizontal="center" vertical="center" wrapText="1"/>
    </xf>
    <xf numFmtId="49" fontId="16" fillId="0" borderId="4" xfId="3" applyNumberFormat="1" applyFont="1" applyBorder="1" applyAlignment="1">
      <alignment horizontal="center" vertical="center" wrapText="1"/>
    </xf>
    <xf numFmtId="49" fontId="16" fillId="0" borderId="4" xfId="99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/>
    <xf numFmtId="0" fontId="0" fillId="0" borderId="4" xfId="64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4" xfId="11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5" fillId="0" borderId="4" xfId="107" applyNumberFormat="1" applyFont="1" applyBorder="1" applyAlignment="1">
      <alignment horizontal="center"/>
    </xf>
    <xf numFmtId="49" fontId="16" fillId="0" borderId="4" xfId="2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49" fontId="16" fillId="0" borderId="4" xfId="101" applyNumberFormat="1" applyFont="1" applyBorder="1" applyAlignment="1">
      <alignment horizontal="center" vertical="center"/>
    </xf>
    <xf numFmtId="0" fontId="24" fillId="0" borderId="4" xfId="119" applyFont="1" applyBorder="1" applyAlignment="1">
      <alignment horizontal="center" vertical="center"/>
    </xf>
  </cellXfs>
  <cellStyles count="125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常规 42" xfId="45"/>
    <cellStyle name="常规 37" xfId="46"/>
    <cellStyle name="常规 2 2 2" xfId="47"/>
    <cellStyle name="20% - 强调文字颜色 1" xfId="48" builtinId="30"/>
    <cellStyle name="40% - 强调文字颜色 1" xfId="49" builtinId="31"/>
    <cellStyle name="常规 43" xfId="50"/>
    <cellStyle name="常规 38" xfId="51"/>
    <cellStyle name="常规 2 2 3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常规 2 2" xfId="60"/>
    <cellStyle name="40% - 强调文字颜色 5" xfId="61" builtinId="47"/>
    <cellStyle name="60% - 强调文字颜色 5" xfId="62" builtinId="48"/>
    <cellStyle name="强调文字颜色 6" xfId="63" builtinId="49"/>
    <cellStyle name="常规 10" xfId="64"/>
    <cellStyle name="40% - 强调文字颜色 6" xfId="65" builtinId="51"/>
    <cellStyle name="常规 2 10" xfId="66"/>
    <cellStyle name="60% - 强调文字颜色 6" xfId="67" builtinId="52"/>
    <cellStyle name="常规 11" xfId="68"/>
    <cellStyle name="常规 13" xfId="69"/>
    <cellStyle name="常规 14" xfId="70"/>
    <cellStyle name="常规 20" xfId="71"/>
    <cellStyle name="常规 15" xfId="72"/>
    <cellStyle name="常规 22" xfId="73"/>
    <cellStyle name="常规 17" xfId="74"/>
    <cellStyle name="常规 23" xfId="75"/>
    <cellStyle name="常规 18" xfId="76"/>
    <cellStyle name="常规 24" xfId="77"/>
    <cellStyle name="常规 19" xfId="78"/>
    <cellStyle name="常规 2" xfId="79"/>
    <cellStyle name="常规 2 3" xfId="80"/>
    <cellStyle name="常规 2 4" xfId="81"/>
    <cellStyle name="常规 2 5" xfId="82"/>
    <cellStyle name="常规 2 6" xfId="83"/>
    <cellStyle name="常规 2 7" xfId="84"/>
    <cellStyle name="常规 2 8" xfId="85"/>
    <cellStyle name="常规 2 9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2" xfId="96"/>
    <cellStyle name="常规 3 3" xfId="97"/>
    <cellStyle name="常规 3 4" xfId="98"/>
    <cellStyle name="常规 40" xfId="99"/>
    <cellStyle name="常规 35" xfId="100"/>
    <cellStyle name="常规 41" xfId="101"/>
    <cellStyle name="常规 36" xfId="102"/>
    <cellStyle name="常规 4" xfId="103"/>
    <cellStyle name="常规 4 2" xfId="104"/>
    <cellStyle name="常规 4 3" xfId="105"/>
    <cellStyle name="常规 4 4" xfId="106"/>
    <cellStyle name="常规 50" xfId="107"/>
    <cellStyle name="常规 45" xfId="108"/>
    <cellStyle name="常规 46" xfId="109"/>
    <cellStyle name="常规 47" xfId="110"/>
    <cellStyle name="常规 48" xfId="111"/>
    <cellStyle name="常规 49" xfId="112"/>
    <cellStyle name="常规 5" xfId="113"/>
    <cellStyle name="常规 5 3" xfId="114"/>
    <cellStyle name="常规 5 4" xfId="115"/>
    <cellStyle name="常规 6 2" xfId="116"/>
    <cellStyle name="常规 6 3" xfId="117"/>
    <cellStyle name="常规 6 4" xfId="118"/>
    <cellStyle name="常规 7" xfId="119"/>
    <cellStyle name="常规 8" xfId="120"/>
    <cellStyle name="常规 9" xfId="121"/>
    <cellStyle name="常规_公示 1_2" xfId="122"/>
    <cellStyle name="常规_公示 1_3" xfId="123"/>
    <cellStyle name="常规_莲湖区12批60户联审" xfId="1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9" t="s">
        <v>11</v>
      </c>
      <c r="K3" s="40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7" t="s">
        <v>19</v>
      </c>
      <c r="I4" s="41">
        <f>36018/12</f>
        <v>3001.5</v>
      </c>
      <c r="J4" s="15" t="s">
        <v>20</v>
      </c>
      <c r="K4" s="42" t="s">
        <v>21</v>
      </c>
    </row>
    <row r="5" spans="1:11">
      <c r="A5" s="11"/>
      <c r="B5" s="18" t="s">
        <v>22</v>
      </c>
      <c r="C5" s="19" t="s">
        <v>23</v>
      </c>
      <c r="D5" s="20" t="s">
        <v>24</v>
      </c>
      <c r="E5" s="15" t="s">
        <v>25</v>
      </c>
      <c r="F5" s="16" t="s">
        <v>26</v>
      </c>
      <c r="G5" s="21" t="s">
        <v>27</v>
      </c>
      <c r="H5" s="17" t="s">
        <v>28</v>
      </c>
      <c r="I5" s="41">
        <f>2352/12</f>
        <v>196</v>
      </c>
      <c r="J5" s="15" t="s">
        <v>20</v>
      </c>
      <c r="K5" s="43"/>
    </row>
    <row r="6" s="1" customFormat="1" ht="15" spans="1:11">
      <c r="A6" s="22">
        <v>2</v>
      </c>
      <c r="B6" s="23" t="s">
        <v>13</v>
      </c>
      <c r="C6" s="24" t="s">
        <v>29</v>
      </c>
      <c r="D6" s="24" t="s">
        <v>24</v>
      </c>
      <c r="E6" s="22" t="s">
        <v>16</v>
      </c>
      <c r="F6" s="16" t="s">
        <v>30</v>
      </c>
      <c r="G6" s="25" t="s">
        <v>31</v>
      </c>
      <c r="H6" s="26" t="s">
        <v>32</v>
      </c>
      <c r="I6" s="22">
        <f>19200/12</f>
        <v>1600</v>
      </c>
      <c r="J6" s="44" t="s">
        <v>20</v>
      </c>
      <c r="K6" s="45" t="s">
        <v>33</v>
      </c>
    </row>
    <row r="7" s="1" customFormat="1" ht="15" spans="1:11">
      <c r="A7" s="22"/>
      <c r="B7" s="18" t="s">
        <v>22</v>
      </c>
      <c r="C7" s="24" t="s">
        <v>34</v>
      </c>
      <c r="D7" s="24" t="s">
        <v>15</v>
      </c>
      <c r="E7" s="22" t="s">
        <v>25</v>
      </c>
      <c r="F7" s="16" t="s">
        <v>35</v>
      </c>
      <c r="G7" s="25" t="s">
        <v>36</v>
      </c>
      <c r="H7" s="26" t="s">
        <v>37</v>
      </c>
      <c r="I7" s="22">
        <f>36000/12</f>
        <v>3000</v>
      </c>
      <c r="J7" s="44" t="s">
        <v>20</v>
      </c>
      <c r="K7" s="46"/>
    </row>
    <row r="8" s="1" customFormat="1" spans="1:11">
      <c r="A8" s="22">
        <v>3</v>
      </c>
      <c r="B8" s="23" t="s">
        <v>13</v>
      </c>
      <c r="C8" s="27" t="s">
        <v>38</v>
      </c>
      <c r="D8" s="27" t="s">
        <v>24</v>
      </c>
      <c r="E8" s="22" t="s">
        <v>16</v>
      </c>
      <c r="F8" s="16" t="s">
        <v>39</v>
      </c>
      <c r="G8" s="28" t="s">
        <v>40</v>
      </c>
      <c r="H8" s="29" t="s">
        <v>41</v>
      </c>
      <c r="I8" s="22">
        <f>60036/12</f>
        <v>5003</v>
      </c>
      <c r="J8" s="47" t="s">
        <v>42</v>
      </c>
      <c r="K8" s="45" t="s">
        <v>33</v>
      </c>
    </row>
    <row r="9" s="1" customFormat="1" spans="1:11">
      <c r="A9" s="22"/>
      <c r="B9" s="18" t="s">
        <v>22</v>
      </c>
      <c r="C9" s="27" t="s">
        <v>43</v>
      </c>
      <c r="D9" s="27" t="s">
        <v>15</v>
      </c>
      <c r="E9" s="22" t="s">
        <v>44</v>
      </c>
      <c r="F9" s="16" t="s">
        <v>45</v>
      </c>
      <c r="G9" s="28" t="s">
        <v>27</v>
      </c>
      <c r="H9" s="29" t="s">
        <v>41</v>
      </c>
      <c r="I9" s="22"/>
      <c r="J9" s="47" t="s">
        <v>46</v>
      </c>
      <c r="K9" s="46"/>
    </row>
    <row r="10" spans="1:11">
      <c r="A10" s="11">
        <v>4</v>
      </c>
      <c r="B10" s="12" t="s">
        <v>13</v>
      </c>
      <c r="C10" s="30" t="s">
        <v>47</v>
      </c>
      <c r="D10" s="31" t="s">
        <v>24</v>
      </c>
      <c r="E10" s="18" t="s">
        <v>16</v>
      </c>
      <c r="F10" s="16" t="s">
        <v>48</v>
      </c>
      <c r="G10" s="32" t="s">
        <v>49</v>
      </c>
      <c r="H10" s="32" t="s">
        <v>50</v>
      </c>
      <c r="I10" s="11">
        <f>21600/12</f>
        <v>1800</v>
      </c>
      <c r="J10" s="48" t="s">
        <v>46</v>
      </c>
      <c r="K10" s="49" t="s">
        <v>33</v>
      </c>
    </row>
    <row r="11" spans="1:11">
      <c r="A11" s="11">
        <v>5</v>
      </c>
      <c r="B11" s="12" t="s">
        <v>13</v>
      </c>
      <c r="C11" s="33" t="s">
        <v>51</v>
      </c>
      <c r="D11" s="34" t="s">
        <v>15</v>
      </c>
      <c r="E11" s="22" t="s">
        <v>16</v>
      </c>
      <c r="F11" s="16" t="s">
        <v>52</v>
      </c>
      <c r="G11" s="35" t="s">
        <v>53</v>
      </c>
      <c r="H11" s="35" t="s">
        <v>50</v>
      </c>
      <c r="I11" s="11">
        <f>60000/12</f>
        <v>5000</v>
      </c>
      <c r="J11" s="50" t="s">
        <v>20</v>
      </c>
      <c r="K11" s="42" t="s">
        <v>33</v>
      </c>
    </row>
    <row r="12" spans="1:11">
      <c r="A12" s="11"/>
      <c r="B12" s="18" t="s">
        <v>22</v>
      </c>
      <c r="C12" s="34" t="s">
        <v>54</v>
      </c>
      <c r="D12" s="34" t="s">
        <v>24</v>
      </c>
      <c r="E12" s="22" t="s">
        <v>25</v>
      </c>
      <c r="F12" s="16" t="s">
        <v>55</v>
      </c>
      <c r="G12" s="35" t="s">
        <v>27</v>
      </c>
      <c r="H12" s="35" t="s">
        <v>56</v>
      </c>
      <c r="I12" s="11"/>
      <c r="J12" s="50" t="s">
        <v>20</v>
      </c>
      <c r="K12" s="43"/>
    </row>
    <row r="13" spans="1:11">
      <c r="A13" s="11"/>
      <c r="B13" s="18" t="s">
        <v>57</v>
      </c>
      <c r="C13" s="34" t="s">
        <v>58</v>
      </c>
      <c r="D13" s="34" t="s">
        <v>24</v>
      </c>
      <c r="E13" s="22" t="s">
        <v>44</v>
      </c>
      <c r="F13" s="16" t="s">
        <v>59</v>
      </c>
      <c r="G13" s="35" t="s">
        <v>27</v>
      </c>
      <c r="H13" s="35" t="s">
        <v>56</v>
      </c>
      <c r="I13" s="11"/>
      <c r="J13" s="51" t="s">
        <v>46</v>
      </c>
      <c r="K13" s="43"/>
    </row>
    <row r="14" spans="1:11">
      <c r="A14" s="11">
        <v>6</v>
      </c>
      <c r="B14" s="12" t="s">
        <v>13</v>
      </c>
      <c r="C14" s="36" t="s">
        <v>60</v>
      </c>
      <c r="D14" s="31" t="s">
        <v>24</v>
      </c>
      <c r="E14" s="22" t="s">
        <v>16</v>
      </c>
      <c r="F14" s="16" t="s">
        <v>61</v>
      </c>
      <c r="G14" s="37" t="s">
        <v>62</v>
      </c>
      <c r="H14" s="37" t="s">
        <v>63</v>
      </c>
      <c r="I14" s="11">
        <f>2100</f>
        <v>2100</v>
      </c>
      <c r="J14" s="50" t="s">
        <v>20</v>
      </c>
      <c r="K14" s="42" t="s">
        <v>64</v>
      </c>
    </row>
    <row r="15" spans="1:11">
      <c r="A15" s="11"/>
      <c r="B15" s="18" t="s">
        <v>22</v>
      </c>
      <c r="C15" s="37" t="s">
        <v>65</v>
      </c>
      <c r="D15" s="34" t="s">
        <v>15</v>
      </c>
      <c r="E15" s="22" t="s">
        <v>25</v>
      </c>
      <c r="F15" s="16" t="s">
        <v>66</v>
      </c>
      <c r="G15" s="11"/>
      <c r="H15" s="37" t="s">
        <v>67</v>
      </c>
      <c r="I15" s="11"/>
      <c r="J15" s="50" t="s">
        <v>20</v>
      </c>
      <c r="K15" s="43"/>
    </row>
    <row r="16" spans="1:11">
      <c r="A16" s="11"/>
      <c r="B16" s="18" t="s">
        <v>57</v>
      </c>
      <c r="C16" s="37" t="s">
        <v>68</v>
      </c>
      <c r="D16" s="34" t="s">
        <v>15</v>
      </c>
      <c r="E16" s="22" t="s">
        <v>44</v>
      </c>
      <c r="F16" s="16" t="s">
        <v>69</v>
      </c>
      <c r="G16" s="11"/>
      <c r="H16" s="37" t="s">
        <v>63</v>
      </c>
      <c r="I16" s="11"/>
      <c r="J16" s="51" t="s">
        <v>46</v>
      </c>
      <c r="K16" s="43"/>
    </row>
    <row r="17" spans="1:11">
      <c r="A17" s="11">
        <v>7</v>
      </c>
      <c r="B17" s="12" t="s">
        <v>13</v>
      </c>
      <c r="C17" s="36" t="s">
        <v>70</v>
      </c>
      <c r="D17" s="31" t="s">
        <v>24</v>
      </c>
      <c r="E17" s="22" t="s">
        <v>16</v>
      </c>
      <c r="F17" s="16" t="s">
        <v>71</v>
      </c>
      <c r="G17" s="11"/>
      <c r="H17" s="37" t="s">
        <v>72</v>
      </c>
      <c r="I17" s="11"/>
      <c r="J17" s="50" t="s">
        <v>20</v>
      </c>
      <c r="K17" s="42" t="s">
        <v>73</v>
      </c>
    </row>
    <row r="18" spans="1:11">
      <c r="A18" s="11"/>
      <c r="B18" s="18" t="s">
        <v>22</v>
      </c>
      <c r="C18" s="37" t="s">
        <v>74</v>
      </c>
      <c r="D18" s="34" t="s">
        <v>15</v>
      </c>
      <c r="E18" s="22" t="s">
        <v>25</v>
      </c>
      <c r="F18" s="16" t="s">
        <v>75</v>
      </c>
      <c r="G18" s="37" t="s">
        <v>76</v>
      </c>
      <c r="H18" s="37" t="s">
        <v>77</v>
      </c>
      <c r="I18" s="11">
        <f>75600/12</f>
        <v>6300</v>
      </c>
      <c r="J18" s="50" t="s">
        <v>20</v>
      </c>
      <c r="K18" s="43"/>
    </row>
    <row r="19" spans="1:11">
      <c r="A19" s="11"/>
      <c r="B19" s="18" t="s">
        <v>57</v>
      </c>
      <c r="C19" s="37" t="s">
        <v>78</v>
      </c>
      <c r="D19" s="37" t="s">
        <v>24</v>
      </c>
      <c r="E19" s="22" t="s">
        <v>44</v>
      </c>
      <c r="F19" s="16" t="s">
        <v>79</v>
      </c>
      <c r="G19" s="11"/>
      <c r="H19" s="37" t="s">
        <v>77</v>
      </c>
      <c r="I19" s="11"/>
      <c r="J19" s="51" t="s">
        <v>46</v>
      </c>
      <c r="K19" s="43"/>
    </row>
    <row r="20" ht="17.25" spans="1:11">
      <c r="A20" s="11">
        <v>8</v>
      </c>
      <c r="B20" s="12" t="s">
        <v>13</v>
      </c>
      <c r="C20" s="38" t="s">
        <v>80</v>
      </c>
      <c r="D20" s="38" t="s">
        <v>24</v>
      </c>
      <c r="E20" s="22" t="s">
        <v>16</v>
      </c>
      <c r="F20" s="16" t="s">
        <v>81</v>
      </c>
      <c r="G20" s="38" t="s">
        <v>82</v>
      </c>
      <c r="H20" s="38" t="s">
        <v>83</v>
      </c>
      <c r="I20" s="11">
        <f>24000/12</f>
        <v>2000</v>
      </c>
      <c r="J20" s="38" t="s">
        <v>20</v>
      </c>
      <c r="K20" s="42" t="s">
        <v>84</v>
      </c>
    </row>
    <row r="21" ht="17.25" spans="1:11">
      <c r="A21" s="11"/>
      <c r="B21" s="18" t="s">
        <v>22</v>
      </c>
      <c r="C21" s="38" t="s">
        <v>85</v>
      </c>
      <c r="D21" s="38" t="s">
        <v>15</v>
      </c>
      <c r="E21" s="22" t="s">
        <v>25</v>
      </c>
      <c r="F21" s="16" t="s">
        <v>86</v>
      </c>
      <c r="G21" s="38" t="s">
        <v>87</v>
      </c>
      <c r="H21" s="38" t="s">
        <v>88</v>
      </c>
      <c r="I21" s="11">
        <f>21600/12</f>
        <v>1800</v>
      </c>
      <c r="J21" s="38" t="s">
        <v>20</v>
      </c>
      <c r="K21" s="43"/>
    </row>
    <row r="22" ht="17.25" spans="1:11">
      <c r="A22" s="11"/>
      <c r="B22" s="18" t="s">
        <v>57</v>
      </c>
      <c r="C22" s="38" t="s">
        <v>89</v>
      </c>
      <c r="D22" s="38" t="s">
        <v>24</v>
      </c>
      <c r="E22" s="22" t="s">
        <v>44</v>
      </c>
      <c r="F22" s="16" t="s">
        <v>90</v>
      </c>
      <c r="G22" s="38" t="s">
        <v>27</v>
      </c>
      <c r="H22" s="38" t="s">
        <v>88</v>
      </c>
      <c r="I22" s="11"/>
      <c r="J22" s="51" t="s">
        <v>46</v>
      </c>
      <c r="K22" s="43"/>
    </row>
    <row r="23" ht="17.25" spans="1:11">
      <c r="A23" s="11">
        <v>9</v>
      </c>
      <c r="B23" s="12" t="s">
        <v>13</v>
      </c>
      <c r="C23" s="38" t="s">
        <v>91</v>
      </c>
      <c r="D23" s="38" t="s">
        <v>15</v>
      </c>
      <c r="E23" s="22" t="s">
        <v>16</v>
      </c>
      <c r="F23" s="16" t="s">
        <v>92</v>
      </c>
      <c r="G23" s="38" t="s">
        <v>93</v>
      </c>
      <c r="H23" s="38" t="s">
        <v>83</v>
      </c>
      <c r="I23" s="11">
        <f>37068/12</f>
        <v>3089</v>
      </c>
      <c r="J23" s="38" t="s">
        <v>20</v>
      </c>
      <c r="K23" s="42" t="s">
        <v>84</v>
      </c>
    </row>
    <row r="24" ht="17.25" spans="1:11">
      <c r="A24" s="11"/>
      <c r="B24" s="18" t="s">
        <v>22</v>
      </c>
      <c r="C24" s="38" t="s">
        <v>94</v>
      </c>
      <c r="D24" s="38" t="s">
        <v>24</v>
      </c>
      <c r="E24" s="22" t="s">
        <v>25</v>
      </c>
      <c r="F24" s="16" t="s">
        <v>95</v>
      </c>
      <c r="G24" s="38" t="s">
        <v>27</v>
      </c>
      <c r="H24" s="38" t="s">
        <v>83</v>
      </c>
      <c r="I24" s="11"/>
      <c r="J24" s="38" t="s">
        <v>20</v>
      </c>
      <c r="K24" s="43"/>
    </row>
    <row r="25" ht="17.25" spans="1:11">
      <c r="A25" s="11"/>
      <c r="B25" s="18" t="s">
        <v>57</v>
      </c>
      <c r="C25" s="38" t="s">
        <v>96</v>
      </c>
      <c r="D25" s="38" t="s">
        <v>24</v>
      </c>
      <c r="E25" s="22" t="s">
        <v>44</v>
      </c>
      <c r="F25" s="16" t="s">
        <v>97</v>
      </c>
      <c r="G25" s="38" t="s">
        <v>27</v>
      </c>
      <c r="H25" s="38" t="s">
        <v>83</v>
      </c>
      <c r="I25" s="11"/>
      <c r="J25" s="38" t="s">
        <v>46</v>
      </c>
      <c r="K25" s="43"/>
    </row>
  </sheetData>
  <mergeCells count="18">
    <mergeCell ref="A1:J1"/>
    <mergeCell ref="A2:J2"/>
    <mergeCell ref="A4:A5"/>
    <mergeCell ref="A6:A7"/>
    <mergeCell ref="A8:A9"/>
    <mergeCell ref="A11:A13"/>
    <mergeCell ref="A14:A16"/>
    <mergeCell ref="A17:A19"/>
    <mergeCell ref="A20:A22"/>
    <mergeCell ref="A23:A25"/>
    <mergeCell ref="K4:K5"/>
    <mergeCell ref="K6:K7"/>
    <mergeCell ref="K8:K9"/>
    <mergeCell ref="K11:K13"/>
    <mergeCell ref="K14:K16"/>
    <mergeCell ref="K17:K19"/>
    <mergeCell ref="K20:K22"/>
    <mergeCell ref="K23:K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2019-06-10T00:49:32Z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