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<sst xmlns="http://schemas.openxmlformats.org/spreadsheetml/2006/main" count="301" uniqueCount="139">
  <si>
    <t>西安市保障性住房（经适房）资格联审信息表第000批（原表）</t>
  </si>
  <si>
    <t>基本信息（未央区第 184 批 共 12 户，计 35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</si>
  <si>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</si>
  <si>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</si>
  <si>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</si>
  <si>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</si>
  <si>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</si>
  <si>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</si>
  <si>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</si>
  <si>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</si>
  <si>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</si>
  <si>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</si>
  <si>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</si>
  <si>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</si>
  <si>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王伟</t>
  </si>
  <si>
    <t>男</t>
  </si>
  <si>
    <t xml:space="preserve">本人 </t>
  </si>
  <si>
    <t>610112****05210519</t>
  </si>
  <si>
    <t>开出租</t>
  </si>
  <si>
    <t>陕重社区</t>
  </si>
  <si>
    <t>已婚</t>
  </si>
  <si>
    <t>辛家庙</t>
  </si>
  <si>
    <t>成员1</t>
  </si>
  <si>
    <t>杜小红</t>
  </si>
  <si>
    <t>女</t>
  </si>
  <si>
    <t>配偶</t>
  </si>
  <si>
    <t>610126****10043524</t>
  </si>
  <si>
    <t>无</t>
  </si>
  <si>
    <t>西安市崇皇乡</t>
  </si>
  <si>
    <t>成员2</t>
  </si>
  <si>
    <t>杜远东</t>
  </si>
  <si>
    <t>子女</t>
  </si>
  <si>
    <t>610112****11100511</t>
  </si>
  <si>
    <t>未婚</t>
  </si>
  <si>
    <t>刘锦</t>
  </si>
  <si>
    <t>本人</t>
  </si>
  <si>
    <t>610112****0314052x</t>
  </si>
  <si>
    <t>西安真爱服务有限公司</t>
  </si>
  <si>
    <t>未央区辛家庙</t>
  </si>
  <si>
    <t>王永珍</t>
  </si>
  <si>
    <t>610123****03091528</t>
  </si>
  <si>
    <t>陕西威天力科技发展有限公司</t>
  </si>
  <si>
    <t>新房社区</t>
  </si>
  <si>
    <t>仲贵</t>
  </si>
  <si>
    <t>610112****04100517</t>
  </si>
  <si>
    <t>司机</t>
  </si>
  <si>
    <t>仲思钰</t>
  </si>
  <si>
    <t>610112****1127052X</t>
  </si>
  <si>
    <t>成员3</t>
  </si>
  <si>
    <t>仲思媛</t>
  </si>
  <si>
    <t>610112****0601052X</t>
  </si>
  <si>
    <t>何光荣</t>
  </si>
  <si>
    <t>612429****06060181</t>
  </si>
  <si>
    <t>陕西省中医协会</t>
  </si>
  <si>
    <t>陕西省西安市未央区二府庄1号付1号</t>
  </si>
  <si>
    <t>张家堡</t>
  </si>
  <si>
    <t>于冬</t>
  </si>
  <si>
    <t>610422****09281717</t>
  </si>
  <si>
    <t>陕西赛唯莱特电器科技有限公司</t>
  </si>
  <si>
    <t xml:space="preserve">陕西省三原县渠岸乡黄毛村二组998号 </t>
  </si>
  <si>
    <t>于锦熙</t>
  </si>
  <si>
    <t>610422****03071724</t>
  </si>
  <si>
    <t>郭钢</t>
  </si>
  <si>
    <t>610112****10042515</t>
  </si>
  <si>
    <t>滴滴</t>
  </si>
  <si>
    <t>西安市未央区西安农行未央办事处东门4楼1号</t>
  </si>
  <si>
    <t>张亚萍</t>
  </si>
  <si>
    <t>610113****06081625</t>
  </si>
  <si>
    <t>东方大酒店</t>
  </si>
  <si>
    <t>西安市雁塔区长安南路333号2楼1单元501号</t>
  </si>
  <si>
    <t>郭锦怡</t>
  </si>
  <si>
    <t>610113****07081640</t>
  </si>
  <si>
    <t>航天中学</t>
  </si>
  <si>
    <t>杨宏丽</t>
  </si>
  <si>
    <t>220582****06120945</t>
  </si>
  <si>
    <t>西安青旅国际旅行社有限责任公司经开分公司</t>
  </si>
  <si>
    <t>西安市未央区张家堡街道方新社区</t>
  </si>
  <si>
    <t>陈耀强</t>
  </si>
  <si>
    <t>620104****10210537</t>
  </si>
  <si>
    <t>西安奥风贸易有限公司</t>
  </si>
  <si>
    <t>西安市未央区张家堡街办二府庄社区</t>
  </si>
  <si>
    <t>陈漪萌</t>
  </si>
  <si>
    <t>610112****11262563</t>
  </si>
  <si>
    <t>李魁</t>
  </si>
  <si>
    <t>412827****0126817X</t>
  </si>
  <si>
    <t>星辰健身生活馆</t>
  </si>
  <si>
    <t>西安市未央区二府庄1号付1号</t>
  </si>
  <si>
    <t>离异</t>
  </si>
  <si>
    <t>李嘉祺</t>
  </si>
  <si>
    <t>411723****11110797</t>
  </si>
  <si>
    <t>李嘉悦</t>
  </si>
  <si>
    <t>411723****07070106</t>
  </si>
  <si>
    <t>谈荣钱</t>
  </si>
  <si>
    <t>612525****08103699</t>
  </si>
  <si>
    <t>快递员</t>
  </si>
  <si>
    <t>张莹</t>
  </si>
  <si>
    <t>612322****12151926</t>
  </si>
  <si>
    <t>摆地摊</t>
  </si>
  <si>
    <t>陕西省汉中市城固县老庄镇朱家坎村七组78号</t>
  </si>
  <si>
    <t>张欣悦</t>
  </si>
  <si>
    <t>611024****09303501</t>
  </si>
  <si>
    <t>李涛涛</t>
  </si>
  <si>
    <t>610623****01241548</t>
  </si>
  <si>
    <t>国珍健康生活馆</t>
  </si>
  <si>
    <t>董晓杰</t>
  </si>
  <si>
    <t>130722****07030519</t>
  </si>
  <si>
    <t>陕西绿荫实业发展有限公司</t>
  </si>
  <si>
    <t>姚晓艳</t>
  </si>
  <si>
    <t>610323****02263347</t>
  </si>
  <si>
    <t>西安金泉物业管理有限公司</t>
  </si>
  <si>
    <r>
      <rPr>
        <sz val="12"/>
        <color rgb="FF000000"/>
        <rFont val="宋体"/>
        <charset val="134"/>
      </rPr>
      <t>陕西省岐山县凤鸣镇朱家塬村朱家塬一组5</t>
    </r>
    <r>
      <rPr>
        <sz val="12"/>
        <color indexed="8"/>
        <rFont val="宋体"/>
        <charset val="134"/>
      </rPr>
      <t>8号</t>
    </r>
  </si>
  <si>
    <t>董锦轩</t>
  </si>
  <si>
    <t>610323****01270016</t>
  </si>
  <si>
    <t>杨静</t>
  </si>
  <si>
    <t>412721****10232626</t>
  </si>
  <si>
    <t>陕西秦盾爆破技术培训中心有限公司</t>
  </si>
  <si>
    <r>
      <rPr>
        <sz val="12"/>
        <color rgb="FF000000"/>
        <rFont val="宋体"/>
        <charset val="134"/>
      </rPr>
      <t>西安市未央区二府庄1号付</t>
    </r>
    <r>
      <rPr>
        <sz val="12"/>
        <color indexed="8"/>
        <rFont val="宋体"/>
        <charset val="134"/>
      </rPr>
      <t>1号</t>
    </r>
  </si>
  <si>
    <t>李腾</t>
  </si>
  <si>
    <t>412721****11132654</t>
  </si>
  <si>
    <t>陕西锦政书途教育咨询有限公司</t>
  </si>
  <si>
    <r>
      <rPr>
        <sz val="12"/>
        <color rgb="FF000000"/>
        <rFont val="宋体"/>
        <charset val="134"/>
      </rPr>
      <t>河南省扶沟县柴岗乡唐庄行政村后杨村7</t>
    </r>
    <r>
      <rPr>
        <sz val="12"/>
        <color indexed="8"/>
        <rFont val="宋体"/>
        <charset val="134"/>
      </rPr>
      <t>3号</t>
    </r>
  </si>
  <si>
    <t>李紫琳</t>
  </si>
  <si>
    <t>411621****05282626</t>
  </si>
  <si>
    <t>河南省扶沟县柴岗乡唐庄行政村后杨村73号</t>
  </si>
  <si>
    <t>李明阳</t>
  </si>
  <si>
    <t>411621****09032615</t>
  </si>
  <si>
    <r>
      <rPr>
        <sz val="12"/>
        <color indexed="8"/>
        <rFont val="宋体"/>
        <charset val="134"/>
      </rPr>
      <t>河南省扶沟县柴岗乡唐庄行政村后杨村</t>
    </r>
    <r>
      <rPr>
        <sz val="12"/>
        <color indexed="8"/>
        <rFont val="Tahoma"/>
        <charset val="134"/>
      </rPr>
      <t>73</t>
    </r>
    <r>
      <rPr>
        <sz val="12"/>
        <color indexed="8"/>
        <rFont val="宋体"/>
        <charset val="134"/>
      </rPr>
      <t>号</t>
    </r>
  </si>
  <si>
    <t>霍晓奇</t>
  </si>
  <si>
    <t>612727****04231135</t>
  </si>
  <si>
    <t>送外卖</t>
  </si>
  <si>
    <t>刘佳佳</t>
  </si>
  <si>
    <t>612727****02035423</t>
  </si>
  <si>
    <t>在家带小孩</t>
  </si>
  <si>
    <t>陕西省绥德县义和镇义和居委87号</t>
  </si>
  <si>
    <t>霍雅彤</t>
  </si>
  <si>
    <t>610826****04070024</t>
  </si>
  <si>
    <t>启蒙通话亲子幼儿园</t>
  </si>
  <si>
    <t>霍雅舒</t>
  </si>
  <si>
    <t>610826****05181120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</si>
</sst>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Tahoma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Tahoma"/>
      <charset val="134"/>
    </font>
    <font>
      <sz val="11"/>
      <name val="Tahoma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6" fillId="11" borderId="8" applyNumberFormat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5" fillId="3" borderId="5" applyNumberFormat="0" applyFon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42" fillId="0" borderId="0" applyProtection="0">
      <alignment vertical="center"/>
    </xf>
    <xf numFmtId="0" fontId="27" fillId="0" borderId="0">
      <alignment vertical="center"/>
    </xf>
    <xf numFmtId="0" fontId="31" fillId="7" borderId="8" applyNumberFormat="0" applyAlignment="0" applyProtection="0">
      <alignment vertical="center"/>
    </xf>
    <xf numFmtId="0" fontId="43" fillId="19" borderId="11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2" fillId="0" borderId="0"/>
    <xf numFmtId="0" fontId="26" fillId="3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2" fillId="0" borderId="0"/>
    <xf numFmtId="0" fontId="32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42" fillId="0" borderId="0" applyProtection="0">
      <alignment vertical="center"/>
    </xf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7" fillId="0" borderId="0">
      <alignment vertical="center"/>
    </xf>
    <xf numFmtId="0" fontId="42" fillId="0" borderId="0" applyProtection="0">
      <alignment vertical="center"/>
    </xf>
    <xf numFmtId="0" fontId="42" fillId="0" borderId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0"/>
  </cellStyleXfs>
  <cellXfs count="8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60" applyNumberFormat="1" applyFont="1" applyFill="1" applyBorder="1" applyAlignment="1">
      <alignment horizontal="center" vertical="center" wrapText="1"/>
    </xf>
    <xf numFmtId="0" fontId="3" fillId="2" borderId="2" xfId="160" applyNumberFormat="1" applyFont="1" applyFill="1" applyBorder="1" applyAlignment="1">
      <alignment horizontal="center" vertical="center" wrapText="1"/>
    </xf>
    <xf numFmtId="0" fontId="4" fillId="2" borderId="3" xfId="160" applyFont="1" applyFill="1" applyBorder="1" applyAlignment="1">
      <alignment horizontal="center" vertical="center" wrapText="1"/>
    </xf>
    <xf numFmtId="0" fontId="5" fillId="2" borderId="3" xfId="160" applyFont="1" applyFill="1" applyBorder="1" applyAlignment="1">
      <alignment horizontal="center" vertical="center" wrapText="1"/>
    </xf>
    <xf numFmtId="0" fontId="5" fillId="2" borderId="3" xfId="16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134" applyFont="1" applyBorder="1" applyAlignment="1">
      <alignment horizontal="center" vertical="center" wrapText="1"/>
    </xf>
    <xf numFmtId="0" fontId="9" fillId="0" borderId="4" xfId="90" applyNumberFormat="1" applyFont="1" applyBorder="1" applyAlignment="1">
      <alignment horizontal="center" vertical="center" wrapText="1"/>
    </xf>
    <xf numFmtId="0" fontId="9" fillId="0" borderId="4" xfId="9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4" xfId="89" applyFont="1" applyBorder="1" applyAlignment="1">
      <alignment horizontal="center" vertical="center" wrapText="1"/>
    </xf>
    <xf numFmtId="49" fontId="11" fillId="0" borderId="4" xfId="89" applyNumberFormat="1" applyFont="1" applyBorder="1" applyAlignment="1">
      <alignment horizontal="center" vertical="center"/>
    </xf>
    <xf numFmtId="0" fontId="9" fillId="0" borderId="4" xfId="94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2" fillId="0" borderId="4" xfId="131" applyFont="1" applyBorder="1" applyAlignment="1">
      <alignment horizontal="center" vertical="center" wrapText="1"/>
    </xf>
    <xf numFmtId="0" fontId="9" fillId="0" borderId="4" xfId="131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4" fillId="0" borderId="4" xfId="152" applyNumberFormat="1" applyFont="1" applyBorder="1" applyAlignment="1">
      <alignment horizontal="center" vertical="center" wrapText="1"/>
    </xf>
    <xf numFmtId="49" fontId="15" fillId="0" borderId="4" xfId="152" applyNumberFormat="1" applyFont="1" applyBorder="1" applyAlignment="1">
      <alignment horizontal="center" vertical="center" wrapText="1"/>
    </xf>
    <xf numFmtId="49" fontId="15" fillId="0" borderId="4" xfId="153" applyNumberFormat="1" applyFont="1" applyBorder="1" applyAlignment="1">
      <alignment horizontal="center" vertical="center" wrapText="1"/>
    </xf>
    <xf numFmtId="49" fontId="14" fillId="0" borderId="4" xfId="144" applyNumberFormat="1" applyFont="1" applyBorder="1" applyAlignment="1">
      <alignment horizontal="center" vertical="center"/>
    </xf>
    <xf numFmtId="49" fontId="15" fillId="0" borderId="4" xfId="144" applyNumberFormat="1" applyFont="1" applyBorder="1" applyAlignment="1">
      <alignment horizontal="center" vertical="center"/>
    </xf>
    <xf numFmtId="49" fontId="15" fillId="0" borderId="4" xfId="146" applyNumberFormat="1" applyFont="1" applyBorder="1" applyAlignment="1">
      <alignment horizontal="center" vertical="center"/>
    </xf>
    <xf numFmtId="0" fontId="16" fillId="0" borderId="4" xfId="82" applyFont="1" applyBorder="1" applyAlignment="1">
      <alignment horizontal="center" vertical="center"/>
    </xf>
    <xf numFmtId="0" fontId="17" fillId="0" borderId="4" xfId="82" applyFont="1" applyBorder="1" applyAlignment="1">
      <alignment horizontal="center" vertical="center"/>
    </xf>
    <xf numFmtId="0" fontId="18" fillId="0" borderId="4" xfId="84" applyFont="1" applyBorder="1" applyAlignment="1">
      <alignment horizontal="center" vertical="center"/>
    </xf>
    <xf numFmtId="0" fontId="17" fillId="0" borderId="4" xfId="84" applyFont="1" applyBorder="1" applyAlignment="1">
      <alignment horizontal="center" vertical="center"/>
    </xf>
    <xf numFmtId="0" fontId="19" fillId="0" borderId="4" xfId="82" applyFont="1" applyBorder="1" applyAlignment="1">
      <alignment horizontal="center"/>
    </xf>
    <xf numFmtId="49" fontId="14" fillId="0" borderId="4" xfId="143" applyNumberFormat="1" applyFont="1" applyBorder="1" applyAlignment="1">
      <alignment horizontal="center" vertical="center"/>
    </xf>
    <xf numFmtId="49" fontId="15" fillId="0" borderId="4" xfId="143" applyNumberFormat="1" applyFont="1" applyBorder="1" applyAlignment="1">
      <alignment horizontal="center" vertical="center"/>
    </xf>
    <xf numFmtId="49" fontId="15" fillId="0" borderId="4" xfId="145" applyNumberFormat="1" applyFont="1" applyBorder="1" applyAlignment="1">
      <alignment horizontal="center" vertical="center"/>
    </xf>
    <xf numFmtId="49" fontId="14" fillId="0" borderId="4" xfId="97" applyNumberFormat="1" applyFont="1" applyBorder="1" applyAlignment="1">
      <alignment horizontal="center" vertical="center"/>
    </xf>
    <xf numFmtId="49" fontId="15" fillId="0" borderId="4" xfId="97" applyNumberFormat="1" applyFont="1" applyBorder="1" applyAlignment="1">
      <alignment horizontal="center" vertical="center"/>
    </xf>
    <xf numFmtId="49" fontId="15" fillId="0" borderId="4" xfId="100" applyNumberFormat="1" applyFont="1" applyBorder="1" applyAlignment="1">
      <alignment horizontal="center" vertical="center"/>
    </xf>
    <xf numFmtId="49" fontId="14" fillId="0" borderId="4" xfId="106" applyNumberFormat="1" applyFont="1" applyBorder="1" applyAlignment="1">
      <alignment horizontal="center" vertical="center" wrapText="1"/>
    </xf>
    <xf numFmtId="49" fontId="15" fillId="0" borderId="4" xfId="106" applyNumberFormat="1" applyFont="1" applyBorder="1" applyAlignment="1">
      <alignment horizontal="center" vertical="center" wrapText="1"/>
    </xf>
    <xf numFmtId="49" fontId="15" fillId="0" borderId="4" xfId="109" applyNumberFormat="1" applyFont="1" applyBorder="1" applyAlignment="1">
      <alignment horizontal="center" vertical="center" wrapText="1"/>
    </xf>
    <xf numFmtId="49" fontId="14" fillId="0" borderId="4" xfId="104" applyNumberFormat="1" applyFont="1" applyBorder="1" applyAlignment="1">
      <alignment horizontal="center" vertical="center" wrapText="1"/>
    </xf>
    <xf numFmtId="49" fontId="15" fillId="0" borderId="4" xfId="104" applyNumberFormat="1" applyFont="1" applyBorder="1" applyAlignment="1">
      <alignment horizontal="center" vertical="center" wrapText="1"/>
    </xf>
    <xf numFmtId="49" fontId="15" fillId="0" borderId="4" xfId="107" applyNumberFormat="1" applyFont="1" applyBorder="1" applyAlignment="1">
      <alignment horizontal="center" vertical="center" wrapText="1"/>
    </xf>
    <xf numFmtId="0" fontId="15" fillId="0" borderId="4" xfId="98" applyFont="1" applyFill="1" applyBorder="1" applyAlignment="1">
      <alignment horizontal="center" vertical="center"/>
    </xf>
    <xf numFmtId="0" fontId="14" fillId="0" borderId="4" xfId="98" applyFont="1" applyBorder="1" applyAlignment="1">
      <alignment horizontal="center" vertical="center"/>
    </xf>
    <xf numFmtId="49" fontId="14" fillId="0" borderId="4" xfId="98" applyNumberFormat="1" applyFont="1" applyBorder="1" applyAlignment="1">
      <alignment horizontal="center" vertical="center"/>
    </xf>
    <xf numFmtId="49" fontId="15" fillId="0" borderId="4" xfId="98" applyNumberFormat="1" applyFont="1" applyBorder="1" applyAlignment="1">
      <alignment horizontal="center" vertical="center"/>
    </xf>
    <xf numFmtId="49" fontId="15" fillId="0" borderId="4" xfId="98" applyNumberFormat="1" applyFont="1" applyBorder="1" applyAlignment="1">
      <alignment horizontal="center" vertical="center" wrapText="1"/>
    </xf>
    <xf numFmtId="0" fontId="15" fillId="0" borderId="4" xfId="98" applyFont="1" applyBorder="1" applyAlignment="1">
      <alignment horizontal="center" vertical="center"/>
    </xf>
    <xf numFmtId="49" fontId="20" fillId="0" borderId="4" xfId="98" applyNumberFormat="1" applyFont="1" applyBorder="1" applyAlignment="1">
      <alignment horizontal="center"/>
    </xf>
    <xf numFmtId="49" fontId="21" fillId="0" borderId="4" xfId="98" applyNumberFormat="1" applyFont="1" applyBorder="1" applyAlignment="1">
      <alignment horizontal="center"/>
    </xf>
    <xf numFmtId="0" fontId="14" fillId="0" borderId="4" xfId="155" applyFont="1" applyBorder="1" applyAlignment="1">
      <alignment horizontal="center" vertical="center"/>
    </xf>
    <xf numFmtId="49" fontId="14" fillId="0" borderId="4" xfId="155" applyNumberFormat="1" applyFont="1" applyBorder="1" applyAlignment="1">
      <alignment horizontal="center" vertical="center"/>
    </xf>
    <xf numFmtId="49" fontId="15" fillId="0" borderId="4" xfId="155" applyNumberFormat="1" applyFont="1" applyBorder="1" applyAlignment="1">
      <alignment horizontal="center" vertical="center"/>
    </xf>
    <xf numFmtId="49" fontId="15" fillId="0" borderId="4" xfId="155" applyNumberFormat="1" applyFont="1" applyBorder="1" applyAlignment="1">
      <alignment horizontal="center" vertical="center" wrapText="1"/>
    </xf>
    <xf numFmtId="0" fontId="15" fillId="0" borderId="4" xfId="155" applyFont="1" applyBorder="1" applyAlignment="1">
      <alignment horizontal="center" vertical="center"/>
    </xf>
    <xf numFmtId="49" fontId="20" fillId="0" borderId="4" xfId="155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/>
    <xf numFmtId="0" fontId="23" fillId="0" borderId="4" xfId="157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4" xfId="4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5" fillId="0" borderId="4" xfId="154" applyNumberFormat="1" applyFont="1" applyBorder="1" applyAlignment="1">
      <alignment horizontal="center" vertical="center"/>
    </xf>
    <xf numFmtId="49" fontId="15" fillId="0" borderId="4" xfId="147" applyNumberFormat="1" applyFont="1" applyBorder="1" applyAlignment="1">
      <alignment horizontal="center" vertical="center"/>
    </xf>
    <xf numFmtId="49" fontId="15" fillId="0" borderId="4" xfId="151" applyNumberFormat="1" applyFont="1" applyBorder="1" applyAlignment="1">
      <alignment horizontal="center" vertical="center"/>
    </xf>
    <xf numFmtId="0" fontId="17" fillId="0" borderId="4" xfId="86" applyFont="1" applyBorder="1" applyAlignment="1">
      <alignment horizontal="center" vertical="center"/>
    </xf>
    <xf numFmtId="49" fontId="15" fillId="0" borderId="4" xfId="103" applyNumberFormat="1" applyFont="1" applyBorder="1" applyAlignment="1">
      <alignment horizontal="center" vertical="center"/>
    </xf>
    <xf numFmtId="49" fontId="15" fillId="0" borderId="4" xfId="142" applyNumberFormat="1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49" fontId="15" fillId="0" borderId="4" xfId="110" applyNumberFormat="1" applyFont="1" applyBorder="1" applyAlignment="1">
      <alignment horizontal="center" vertical="center"/>
    </xf>
    <xf numFmtId="49" fontId="15" fillId="0" borderId="4" xfId="101" applyNumberFormat="1" applyFont="1" applyBorder="1" applyAlignment="1">
      <alignment horizontal="center" vertical="center"/>
    </xf>
    <xf numFmtId="49" fontId="15" fillId="0" borderId="4" xfId="156" applyNumberFormat="1" applyFont="1" applyBorder="1" applyAlignment="1">
      <alignment horizontal="center" vertical="center"/>
    </xf>
  </cellXfs>
  <cellStyles count="161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常规 2 2 4" xfId="6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常规 2 2 12" xfId="40"/>
    <cellStyle name="常规 21" xfId="41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2 2 10" xfId="65"/>
    <cellStyle name="常规 14" xfId="66"/>
    <cellStyle name="常规 2 2 11" xfId="67"/>
    <cellStyle name="常规 20" xfId="68"/>
    <cellStyle name="常规 15" xfId="69"/>
    <cellStyle name="常规 22" xfId="70"/>
    <cellStyle name="常规 17" xfId="71"/>
    <cellStyle name="常规 23" xfId="72"/>
    <cellStyle name="常规 18" xfId="73"/>
    <cellStyle name="常规 24" xfId="74"/>
    <cellStyle name="常规 19" xfId="75"/>
    <cellStyle name="常规 2" xfId="76"/>
    <cellStyle name="常规 2 2 13" xfId="77"/>
    <cellStyle name="常规 2 2 14" xfId="78"/>
    <cellStyle name="常规 2 2 20" xfId="79"/>
    <cellStyle name="常规 2 2 15" xfId="80"/>
    <cellStyle name="常规 2 2 21" xfId="81"/>
    <cellStyle name="常规 2 2 16" xfId="82"/>
    <cellStyle name="常规 2 2 22" xfId="83"/>
    <cellStyle name="常规 2 2 17" xfId="84"/>
    <cellStyle name="常规 2 2 23" xfId="85"/>
    <cellStyle name="常规 2 2 18" xfId="86"/>
    <cellStyle name="常规 2 2 24" xfId="87"/>
    <cellStyle name="常规 2 2 19" xfId="88"/>
    <cellStyle name="常规 42" xfId="89"/>
    <cellStyle name="常规 37" xfId="90"/>
    <cellStyle name="常规 2 2 2" xfId="91"/>
    <cellStyle name="常规 2 2 25" xfId="92"/>
    <cellStyle name="常规 2 2 26" xfId="93"/>
    <cellStyle name="常规 43" xfId="94"/>
    <cellStyle name="常规 38" xfId="95"/>
    <cellStyle name="常规 2 2 3" xfId="96"/>
    <cellStyle name="常规 50" xfId="97"/>
    <cellStyle name="常规 45" xfId="98"/>
    <cellStyle name="常规 2 2 5" xfId="99"/>
    <cellStyle name="常规 51" xfId="100"/>
    <cellStyle name="常规 46" xfId="101"/>
    <cellStyle name="常规 2 2 6" xfId="102"/>
    <cellStyle name="常规 52" xfId="103"/>
    <cellStyle name="常规 47" xfId="104"/>
    <cellStyle name="常规 2 2 7" xfId="105"/>
    <cellStyle name="常规 53" xfId="106"/>
    <cellStyle name="常规 48" xfId="107"/>
    <cellStyle name="常规 2 2 8" xfId="108"/>
    <cellStyle name="常规 54" xfId="109"/>
    <cellStyle name="常规 49" xfId="110"/>
    <cellStyle name="常规 2 2 9" xfId="111"/>
    <cellStyle name="常规 2 3" xfId="112"/>
    <cellStyle name="常规 2 4" xfId="113"/>
    <cellStyle name="常规 2 5" xfId="114"/>
    <cellStyle name="常规 2 6" xfId="115"/>
    <cellStyle name="常规 2 7" xfId="116"/>
    <cellStyle name="常规 2 8" xfId="117"/>
    <cellStyle name="常规 2 9" xfId="118"/>
    <cellStyle name="常规 30" xfId="119"/>
    <cellStyle name="常规 25" xfId="120"/>
    <cellStyle name="常规 32" xfId="121"/>
    <cellStyle name="常规 27" xfId="122"/>
    <cellStyle name="常规 33" xfId="123"/>
    <cellStyle name="常规 28" xfId="124"/>
    <cellStyle name="常规 34" xfId="125"/>
    <cellStyle name="常规 29" xfId="126"/>
    <cellStyle name="常规 3" xfId="127"/>
    <cellStyle name="常规 3 2" xfId="128"/>
    <cellStyle name="常规 3 3" xfId="129"/>
    <cellStyle name="常规 3 4" xfId="130"/>
    <cellStyle name="常规 40" xfId="131"/>
    <cellStyle name="常规 35" xfId="132"/>
    <cellStyle name="常规 41" xfId="133"/>
    <cellStyle name="常规 36" xfId="134"/>
    <cellStyle name="常规 4" xfId="135"/>
    <cellStyle name="常规 4 2" xfId="136"/>
    <cellStyle name="常规 4 3" xfId="137"/>
    <cellStyle name="常规 4 4" xfId="138"/>
    <cellStyle name="常规 5" xfId="139"/>
    <cellStyle name="常规 5 3" xfId="140"/>
    <cellStyle name="常规 5 4" xfId="141"/>
    <cellStyle name="常规 55" xfId="142"/>
    <cellStyle name="常规 56" xfId="143"/>
    <cellStyle name="常规 62" xfId="144"/>
    <cellStyle name="常规 57" xfId="145"/>
    <cellStyle name="常规 63" xfId="146"/>
    <cellStyle name="常规 58" xfId="147"/>
    <cellStyle name="常规 6 2" xfId="148"/>
    <cellStyle name="常规 6 3" xfId="149"/>
    <cellStyle name="常规 6 4" xfId="150"/>
    <cellStyle name="常规 64" xfId="151"/>
    <cellStyle name="常规 65" xfId="152"/>
    <cellStyle name="常规 66" xfId="153"/>
    <cellStyle name="常规 67" xfId="154"/>
    <cellStyle name="常规 68" xfId="155"/>
    <cellStyle name="常规 69" xfId="156"/>
    <cellStyle name="常规 7" xfId="157"/>
    <cellStyle name="常规 8" xfId="158"/>
    <cellStyle name="常规 9" xfId="159"/>
    <cellStyle name="常规_莲湖区12批60户联审" xfId="1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" workbookViewId="0">
      <selection activeCell="F14" sqref="F14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63" t="s">
        <v>11</v>
      </c>
      <c r="K3" s="64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5" t="s">
        <v>19</v>
      </c>
      <c r="I4" s="11">
        <f>48000/12</f>
        <v>4000</v>
      </c>
      <c r="J4" s="65" t="s">
        <v>20</v>
      </c>
      <c r="K4" s="66" t="s">
        <v>21</v>
      </c>
    </row>
    <row r="5" spans="1:11">
      <c r="A5" s="11"/>
      <c r="B5" s="16" t="s">
        <v>22</v>
      </c>
      <c r="C5" s="13" t="s">
        <v>23</v>
      </c>
      <c r="D5" s="13" t="s">
        <v>24</v>
      </c>
      <c r="E5" s="11" t="s">
        <v>25</v>
      </c>
      <c r="F5" s="14" t="s">
        <v>26</v>
      </c>
      <c r="G5" s="15" t="s">
        <v>27</v>
      </c>
      <c r="H5" s="15" t="s">
        <v>28</v>
      </c>
      <c r="I5" s="11"/>
      <c r="J5" s="65" t="s">
        <v>20</v>
      </c>
      <c r="K5" s="67"/>
    </row>
    <row r="6" spans="1:11">
      <c r="A6" s="11"/>
      <c r="B6" s="16" t="s">
        <v>29</v>
      </c>
      <c r="C6" s="13" t="s">
        <v>30</v>
      </c>
      <c r="D6" s="13" t="s">
        <v>15</v>
      </c>
      <c r="E6" s="11" t="s">
        <v>31</v>
      </c>
      <c r="F6" s="14" t="s">
        <v>32</v>
      </c>
      <c r="G6" s="15" t="s">
        <v>27</v>
      </c>
      <c r="H6" s="15" t="s">
        <v>19</v>
      </c>
      <c r="I6" s="11"/>
      <c r="J6" s="65" t="s">
        <v>33</v>
      </c>
      <c r="K6" s="67"/>
    </row>
    <row r="7" s="1" customFormat="1" spans="1:11">
      <c r="A7" s="11">
        <v>2</v>
      </c>
      <c r="B7" s="12" t="s">
        <v>13</v>
      </c>
      <c r="C7" s="17" t="s">
        <v>34</v>
      </c>
      <c r="D7" s="18" t="s">
        <v>24</v>
      </c>
      <c r="E7" s="11" t="s">
        <v>35</v>
      </c>
      <c r="F7" s="14" t="s">
        <v>36</v>
      </c>
      <c r="G7" s="19" t="s">
        <v>37</v>
      </c>
      <c r="H7" s="19" t="s">
        <v>38</v>
      </c>
      <c r="I7" s="11">
        <f>21600/12</f>
        <v>1800</v>
      </c>
      <c r="J7" s="68" t="s">
        <v>33</v>
      </c>
      <c r="K7" s="69" t="s">
        <v>21</v>
      </c>
    </row>
    <row r="8" s="1" customFormat="1" spans="1:11">
      <c r="A8" s="11">
        <v>3</v>
      </c>
      <c r="B8" s="12" t="s">
        <v>13</v>
      </c>
      <c r="C8" s="20" t="s">
        <v>39</v>
      </c>
      <c r="D8" s="20" t="s">
        <v>24</v>
      </c>
      <c r="E8" s="11" t="s">
        <v>35</v>
      </c>
      <c r="F8" s="14" t="s">
        <v>40</v>
      </c>
      <c r="G8" s="21" t="s">
        <v>41</v>
      </c>
      <c r="H8" s="22" t="s">
        <v>42</v>
      </c>
      <c r="I8" s="11">
        <f>24000/12</f>
        <v>2000</v>
      </c>
      <c r="J8" s="65" t="s">
        <v>20</v>
      </c>
      <c r="K8" s="69" t="s">
        <v>21</v>
      </c>
    </row>
    <row r="9" s="1" customFormat="1" spans="1:11">
      <c r="A9" s="11"/>
      <c r="B9" s="16" t="s">
        <v>22</v>
      </c>
      <c r="C9" s="23" t="s">
        <v>43</v>
      </c>
      <c r="D9" s="23" t="s">
        <v>15</v>
      </c>
      <c r="E9" s="11" t="s">
        <v>25</v>
      </c>
      <c r="F9" s="14" t="s">
        <v>44</v>
      </c>
      <c r="G9" s="22" t="s">
        <v>45</v>
      </c>
      <c r="H9" s="22" t="s">
        <v>42</v>
      </c>
      <c r="I9" s="11">
        <f>48000/12</f>
        <v>4000</v>
      </c>
      <c r="J9" s="65" t="s">
        <v>20</v>
      </c>
      <c r="K9" s="70"/>
    </row>
    <row r="10" s="1" customFormat="1" spans="1:11">
      <c r="A10" s="11"/>
      <c r="B10" s="16" t="s">
        <v>29</v>
      </c>
      <c r="C10" s="23" t="s">
        <v>46</v>
      </c>
      <c r="D10" s="23" t="s">
        <v>24</v>
      </c>
      <c r="E10" s="11" t="s">
        <v>31</v>
      </c>
      <c r="F10" s="14" t="s">
        <v>47</v>
      </c>
      <c r="G10" s="22" t="s">
        <v>27</v>
      </c>
      <c r="H10" s="22" t="s">
        <v>42</v>
      </c>
      <c r="I10" s="11"/>
      <c r="J10" s="65" t="s">
        <v>33</v>
      </c>
      <c r="K10" s="70"/>
    </row>
    <row r="11" s="1" customFormat="1" spans="1:11">
      <c r="A11" s="11"/>
      <c r="B11" s="16" t="s">
        <v>48</v>
      </c>
      <c r="C11" s="20" t="s">
        <v>49</v>
      </c>
      <c r="D11" s="23" t="s">
        <v>24</v>
      </c>
      <c r="E11" s="11" t="s">
        <v>31</v>
      </c>
      <c r="F11" s="14" t="s">
        <v>50</v>
      </c>
      <c r="G11" s="22" t="s">
        <v>27</v>
      </c>
      <c r="H11" s="22" t="s">
        <v>42</v>
      </c>
      <c r="I11" s="11"/>
      <c r="J11" s="65" t="s">
        <v>33</v>
      </c>
      <c r="K11" s="70"/>
    </row>
    <row r="12" spans="1:11">
      <c r="A12" s="24">
        <v>4</v>
      </c>
      <c r="B12" s="25" t="s">
        <v>13</v>
      </c>
      <c r="C12" s="26" t="s">
        <v>51</v>
      </c>
      <c r="D12" s="27" t="s">
        <v>24</v>
      </c>
      <c r="E12" s="11" t="s">
        <v>35</v>
      </c>
      <c r="F12" s="14" t="s">
        <v>52</v>
      </c>
      <c r="G12" s="28" t="s">
        <v>53</v>
      </c>
      <c r="H12" s="28" t="s">
        <v>54</v>
      </c>
      <c r="I12" s="24">
        <f>40636.8/12</f>
        <v>3386.4</v>
      </c>
      <c r="J12" s="71" t="s">
        <v>20</v>
      </c>
      <c r="K12" s="66" t="s">
        <v>55</v>
      </c>
    </row>
    <row r="13" spans="1:11">
      <c r="A13" s="24"/>
      <c r="B13" s="16" t="s">
        <v>22</v>
      </c>
      <c r="C13" s="27" t="s">
        <v>56</v>
      </c>
      <c r="D13" s="27" t="s">
        <v>15</v>
      </c>
      <c r="E13" s="11" t="s">
        <v>25</v>
      </c>
      <c r="F13" s="14" t="s">
        <v>57</v>
      </c>
      <c r="G13" s="28" t="s">
        <v>58</v>
      </c>
      <c r="H13" s="28" t="s">
        <v>59</v>
      </c>
      <c r="I13" s="24">
        <f>21600/12</f>
        <v>1800</v>
      </c>
      <c r="J13" s="71" t="s">
        <v>20</v>
      </c>
      <c r="K13" s="67"/>
    </row>
    <row r="14" spans="1:11">
      <c r="A14" s="24"/>
      <c r="B14" s="16" t="s">
        <v>29</v>
      </c>
      <c r="C14" s="27" t="s">
        <v>60</v>
      </c>
      <c r="D14" s="27" t="s">
        <v>24</v>
      </c>
      <c r="E14" s="11" t="s">
        <v>31</v>
      </c>
      <c r="F14" s="14" t="s">
        <v>61</v>
      </c>
      <c r="G14" s="28"/>
      <c r="H14" s="28" t="s">
        <v>59</v>
      </c>
      <c r="I14" s="24"/>
      <c r="J14" s="72" t="s">
        <v>33</v>
      </c>
      <c r="K14" s="67"/>
    </row>
    <row r="15" spans="1:11">
      <c r="A15" s="24">
        <v>5</v>
      </c>
      <c r="B15" s="25" t="s">
        <v>13</v>
      </c>
      <c r="C15" s="29" t="s">
        <v>62</v>
      </c>
      <c r="D15" s="30" t="s">
        <v>15</v>
      </c>
      <c r="E15" s="11" t="s">
        <v>35</v>
      </c>
      <c r="F15" s="14" t="s">
        <v>63</v>
      </c>
      <c r="G15" s="31" t="s">
        <v>64</v>
      </c>
      <c r="H15" s="31" t="s">
        <v>65</v>
      </c>
      <c r="I15" s="24">
        <f>18000/9</f>
        <v>2000</v>
      </c>
      <c r="J15" s="73" t="s">
        <v>20</v>
      </c>
      <c r="K15" s="66" t="s">
        <v>55</v>
      </c>
    </row>
    <row r="16" spans="1:11">
      <c r="A16" s="24"/>
      <c r="B16" s="16" t="s">
        <v>22</v>
      </c>
      <c r="C16" s="30" t="s">
        <v>66</v>
      </c>
      <c r="D16" s="30" t="s">
        <v>24</v>
      </c>
      <c r="E16" s="11" t="s">
        <v>25</v>
      </c>
      <c r="F16" s="14" t="s">
        <v>67</v>
      </c>
      <c r="G16" s="31" t="s">
        <v>68</v>
      </c>
      <c r="H16" s="31" t="s">
        <v>69</v>
      </c>
      <c r="I16" s="24">
        <f>30000/12</f>
        <v>2500</v>
      </c>
      <c r="J16" s="73" t="s">
        <v>20</v>
      </c>
      <c r="K16" s="67"/>
    </row>
    <row r="17" spans="1:11">
      <c r="A17" s="24"/>
      <c r="B17" s="16" t="s">
        <v>29</v>
      </c>
      <c r="C17" s="30" t="s">
        <v>70</v>
      </c>
      <c r="D17" s="30" t="s">
        <v>24</v>
      </c>
      <c r="E17" s="11" t="s">
        <v>31</v>
      </c>
      <c r="F17" s="14" t="s">
        <v>71</v>
      </c>
      <c r="G17" s="31" t="s">
        <v>72</v>
      </c>
      <c r="H17" s="31"/>
      <c r="I17" s="24"/>
      <c r="J17" s="72" t="s">
        <v>33</v>
      </c>
      <c r="K17" s="67"/>
    </row>
    <row r="18" spans="1:11">
      <c r="A18" s="24">
        <v>6</v>
      </c>
      <c r="B18" s="25" t="s">
        <v>13</v>
      </c>
      <c r="C18" s="32" t="s">
        <v>73</v>
      </c>
      <c r="D18" s="33" t="s">
        <v>24</v>
      </c>
      <c r="E18" s="11" t="s">
        <v>35</v>
      </c>
      <c r="F18" s="14" t="s">
        <v>74</v>
      </c>
      <c r="G18" s="34" t="s">
        <v>75</v>
      </c>
      <c r="H18" s="35" t="s">
        <v>76</v>
      </c>
      <c r="I18" s="24">
        <f>26400/12</f>
        <v>2200</v>
      </c>
      <c r="J18" s="74" t="s">
        <v>20</v>
      </c>
      <c r="K18" s="66" t="s">
        <v>55</v>
      </c>
    </row>
    <row r="19" spans="1:11">
      <c r="A19" s="24"/>
      <c r="B19" s="16" t="s">
        <v>22</v>
      </c>
      <c r="C19" s="36" t="s">
        <v>77</v>
      </c>
      <c r="D19" s="33" t="s">
        <v>15</v>
      </c>
      <c r="E19" s="11" t="s">
        <v>25</v>
      </c>
      <c r="F19" s="14" t="s">
        <v>78</v>
      </c>
      <c r="G19" s="34" t="s">
        <v>79</v>
      </c>
      <c r="H19" s="35" t="s">
        <v>80</v>
      </c>
      <c r="I19" s="24">
        <f>36000/12</f>
        <v>3000</v>
      </c>
      <c r="J19" s="74" t="s">
        <v>20</v>
      </c>
      <c r="K19" s="67"/>
    </row>
    <row r="20" spans="1:11">
      <c r="A20" s="24"/>
      <c r="B20" s="16" t="s">
        <v>29</v>
      </c>
      <c r="C20" s="33" t="s">
        <v>81</v>
      </c>
      <c r="D20" s="33" t="s">
        <v>24</v>
      </c>
      <c r="E20" s="11" t="s">
        <v>31</v>
      </c>
      <c r="F20" s="14" t="s">
        <v>82</v>
      </c>
      <c r="G20" s="34"/>
      <c r="H20" s="35" t="s">
        <v>76</v>
      </c>
      <c r="I20" s="24"/>
      <c r="J20" s="72" t="s">
        <v>33</v>
      </c>
      <c r="K20" s="67"/>
    </row>
    <row r="21" spans="1:11">
      <c r="A21" s="24">
        <v>7</v>
      </c>
      <c r="B21" s="25" t="s">
        <v>13</v>
      </c>
      <c r="C21" s="37" t="s">
        <v>83</v>
      </c>
      <c r="D21" s="38" t="s">
        <v>15</v>
      </c>
      <c r="E21" s="11" t="s">
        <v>35</v>
      </c>
      <c r="F21" s="14" t="s">
        <v>84</v>
      </c>
      <c r="G21" s="39" t="s">
        <v>85</v>
      </c>
      <c r="H21" s="39" t="s">
        <v>86</v>
      </c>
      <c r="I21" s="24">
        <f>75000/12</f>
        <v>6250</v>
      </c>
      <c r="J21" s="72" t="s">
        <v>87</v>
      </c>
      <c r="K21" s="66" t="s">
        <v>55</v>
      </c>
    </row>
    <row r="22" spans="1:11">
      <c r="A22" s="24"/>
      <c r="B22" s="16" t="s">
        <v>22</v>
      </c>
      <c r="C22" s="38" t="s">
        <v>88</v>
      </c>
      <c r="D22" s="38" t="s">
        <v>15</v>
      </c>
      <c r="E22" s="11" t="s">
        <v>25</v>
      </c>
      <c r="F22" s="14" t="s">
        <v>89</v>
      </c>
      <c r="G22" s="39" t="s">
        <v>27</v>
      </c>
      <c r="H22" s="39" t="s">
        <v>86</v>
      </c>
      <c r="I22" s="24"/>
      <c r="J22" s="72" t="s">
        <v>33</v>
      </c>
      <c r="K22" s="67"/>
    </row>
    <row r="23" spans="1:11">
      <c r="A23" s="24"/>
      <c r="B23" s="16" t="s">
        <v>29</v>
      </c>
      <c r="C23" s="38" t="s">
        <v>90</v>
      </c>
      <c r="D23" s="38" t="s">
        <v>24</v>
      </c>
      <c r="E23" s="11" t="s">
        <v>31</v>
      </c>
      <c r="F23" s="14" t="s">
        <v>91</v>
      </c>
      <c r="G23" s="39" t="s">
        <v>27</v>
      </c>
      <c r="H23" s="39" t="s">
        <v>86</v>
      </c>
      <c r="I23" s="24"/>
      <c r="J23" s="72" t="s">
        <v>33</v>
      </c>
      <c r="K23" s="67"/>
    </row>
    <row r="24" spans="1:11">
      <c r="A24" s="24">
        <v>8</v>
      </c>
      <c r="B24" s="25" t="s">
        <v>13</v>
      </c>
      <c r="C24" s="40" t="s">
        <v>92</v>
      </c>
      <c r="D24" s="41" t="s">
        <v>15</v>
      </c>
      <c r="E24" s="11" t="s">
        <v>35</v>
      </c>
      <c r="F24" s="14" t="s">
        <v>93</v>
      </c>
      <c r="G24" s="42" t="s">
        <v>94</v>
      </c>
      <c r="H24" s="42" t="s">
        <v>86</v>
      </c>
      <c r="I24" s="24">
        <f>25000/12</f>
        <v>2083.33333333333</v>
      </c>
      <c r="J24" s="75" t="s">
        <v>20</v>
      </c>
      <c r="K24" s="66" t="s">
        <v>55</v>
      </c>
    </row>
    <row r="25" spans="1:11">
      <c r="A25" s="24"/>
      <c r="B25" s="16" t="s">
        <v>22</v>
      </c>
      <c r="C25" s="41" t="s">
        <v>95</v>
      </c>
      <c r="D25" s="41" t="s">
        <v>24</v>
      </c>
      <c r="E25" s="11" t="s">
        <v>25</v>
      </c>
      <c r="F25" s="14" t="s">
        <v>96</v>
      </c>
      <c r="G25" s="42" t="s">
        <v>97</v>
      </c>
      <c r="H25" s="42" t="s">
        <v>98</v>
      </c>
      <c r="I25" s="24">
        <f>10000/12</f>
        <v>833.333333333333</v>
      </c>
      <c r="J25" s="75" t="s">
        <v>20</v>
      </c>
      <c r="K25" s="67"/>
    </row>
    <row r="26" spans="1:11">
      <c r="A26" s="24"/>
      <c r="B26" s="16" t="s">
        <v>29</v>
      </c>
      <c r="C26" s="41" t="s">
        <v>99</v>
      </c>
      <c r="D26" s="41" t="s">
        <v>24</v>
      </c>
      <c r="E26" s="11" t="s">
        <v>31</v>
      </c>
      <c r="F26" s="14" t="s">
        <v>100</v>
      </c>
      <c r="G26" s="42" t="s">
        <v>27</v>
      </c>
      <c r="H26" s="42" t="s">
        <v>86</v>
      </c>
      <c r="I26" s="24"/>
      <c r="J26" s="75" t="s">
        <v>33</v>
      </c>
      <c r="K26" s="67"/>
    </row>
    <row r="27" spans="1:11">
      <c r="A27" s="24">
        <v>9</v>
      </c>
      <c r="B27" s="25" t="s">
        <v>13</v>
      </c>
      <c r="C27" s="43" t="s">
        <v>101</v>
      </c>
      <c r="D27" s="44" t="s">
        <v>24</v>
      </c>
      <c r="E27" s="16" t="s">
        <v>35</v>
      </c>
      <c r="F27" s="14" t="s">
        <v>102</v>
      </c>
      <c r="G27" s="45" t="s">
        <v>103</v>
      </c>
      <c r="H27" s="45" t="s">
        <v>86</v>
      </c>
      <c r="I27" s="24">
        <f>21600/12</f>
        <v>1800</v>
      </c>
      <c r="J27" s="76" t="s">
        <v>87</v>
      </c>
      <c r="K27" s="77" t="s">
        <v>55</v>
      </c>
    </row>
    <row r="28" spans="1:11">
      <c r="A28" s="24">
        <v>10</v>
      </c>
      <c r="B28" s="25" t="s">
        <v>13</v>
      </c>
      <c r="C28" s="46" t="s">
        <v>104</v>
      </c>
      <c r="D28" s="47" t="s">
        <v>15</v>
      </c>
      <c r="E28" s="11" t="s">
        <v>35</v>
      </c>
      <c r="F28" s="14" t="s">
        <v>105</v>
      </c>
      <c r="G28" s="48" t="s">
        <v>106</v>
      </c>
      <c r="H28" s="48" t="s">
        <v>86</v>
      </c>
      <c r="I28" s="78">
        <f>27600/12</f>
        <v>2300</v>
      </c>
      <c r="J28" s="79" t="s">
        <v>20</v>
      </c>
      <c r="K28" s="66" t="s">
        <v>55</v>
      </c>
    </row>
    <row r="29" spans="1:11">
      <c r="A29" s="24"/>
      <c r="B29" s="16" t="s">
        <v>22</v>
      </c>
      <c r="C29" s="47" t="s">
        <v>107</v>
      </c>
      <c r="D29" s="47" t="s">
        <v>24</v>
      </c>
      <c r="E29" s="11" t="s">
        <v>25</v>
      </c>
      <c r="F29" s="14" t="s">
        <v>108</v>
      </c>
      <c r="G29" s="48" t="s">
        <v>109</v>
      </c>
      <c r="H29" s="48" t="s">
        <v>110</v>
      </c>
      <c r="I29" s="24">
        <f>54000/12</f>
        <v>4500</v>
      </c>
      <c r="J29" s="79" t="s">
        <v>20</v>
      </c>
      <c r="K29" s="67"/>
    </row>
    <row r="30" spans="1:11">
      <c r="A30" s="24"/>
      <c r="B30" s="16" t="s">
        <v>29</v>
      </c>
      <c r="C30" s="47" t="s">
        <v>111</v>
      </c>
      <c r="D30" s="47" t="s">
        <v>15</v>
      </c>
      <c r="E30" s="11" t="s">
        <v>31</v>
      </c>
      <c r="F30" s="14" t="s">
        <v>112</v>
      </c>
      <c r="G30" s="48" t="s">
        <v>27</v>
      </c>
      <c r="H30" s="48" t="s">
        <v>86</v>
      </c>
      <c r="I30" s="24"/>
      <c r="J30" s="79" t="s">
        <v>33</v>
      </c>
      <c r="K30" s="67"/>
    </row>
    <row r="31" spans="1:11">
      <c r="A31" s="49">
        <v>11</v>
      </c>
      <c r="B31" s="50" t="s">
        <v>13</v>
      </c>
      <c r="C31" s="51" t="s">
        <v>113</v>
      </c>
      <c r="D31" s="52" t="s">
        <v>24</v>
      </c>
      <c r="E31" s="53" t="s">
        <v>35</v>
      </c>
      <c r="F31" s="14" t="s">
        <v>114</v>
      </c>
      <c r="G31" s="52" t="s">
        <v>115</v>
      </c>
      <c r="H31" s="52" t="s">
        <v>116</v>
      </c>
      <c r="I31" s="67">
        <f>42000/12</f>
        <v>3500</v>
      </c>
      <c r="J31" s="80" t="s">
        <v>20</v>
      </c>
      <c r="K31" s="66" t="s">
        <v>55</v>
      </c>
    </row>
    <row r="32" spans="1:11">
      <c r="A32" s="49"/>
      <c r="B32" s="54" t="s">
        <v>22</v>
      </c>
      <c r="C32" s="52" t="s">
        <v>117</v>
      </c>
      <c r="D32" s="52" t="s">
        <v>15</v>
      </c>
      <c r="E32" s="53" t="s">
        <v>25</v>
      </c>
      <c r="F32" s="14" t="s">
        <v>118</v>
      </c>
      <c r="G32" s="52" t="s">
        <v>119</v>
      </c>
      <c r="H32" s="52" t="s">
        <v>120</v>
      </c>
      <c r="I32" s="67">
        <f>48000/12</f>
        <v>4000</v>
      </c>
      <c r="J32" s="80" t="s">
        <v>20</v>
      </c>
      <c r="K32" s="67"/>
    </row>
    <row r="33" spans="1:11">
      <c r="A33" s="49"/>
      <c r="B33" s="54" t="s">
        <v>29</v>
      </c>
      <c r="C33" s="52" t="s">
        <v>121</v>
      </c>
      <c r="D33" s="52" t="s">
        <v>24</v>
      </c>
      <c r="E33" s="53" t="s">
        <v>31</v>
      </c>
      <c r="F33" s="14" t="s">
        <v>122</v>
      </c>
      <c r="G33" s="52" t="s">
        <v>27</v>
      </c>
      <c r="H33" s="52" t="s">
        <v>123</v>
      </c>
      <c r="I33" s="67"/>
      <c r="J33" s="80" t="s">
        <v>33</v>
      </c>
      <c r="K33" s="67"/>
    </row>
    <row r="34" ht="15" spans="1:11">
      <c r="A34" s="49"/>
      <c r="B34" s="54" t="s">
        <v>48</v>
      </c>
      <c r="C34" s="51" t="s">
        <v>124</v>
      </c>
      <c r="D34" s="52" t="s">
        <v>15</v>
      </c>
      <c r="E34" s="53" t="s">
        <v>31</v>
      </c>
      <c r="F34" s="14" t="s">
        <v>125</v>
      </c>
      <c r="G34" s="55" t="s">
        <v>27</v>
      </c>
      <c r="H34" s="56" t="s">
        <v>126</v>
      </c>
      <c r="I34" s="67"/>
      <c r="J34" s="80" t="s">
        <v>33</v>
      </c>
      <c r="K34" s="67"/>
    </row>
    <row r="35" spans="1:11">
      <c r="A35" s="49">
        <v>12</v>
      </c>
      <c r="B35" s="57" t="s">
        <v>13</v>
      </c>
      <c r="C35" s="58" t="s">
        <v>127</v>
      </c>
      <c r="D35" s="59" t="s">
        <v>15</v>
      </c>
      <c r="E35" s="60" t="s">
        <v>35</v>
      </c>
      <c r="F35" s="14" t="s">
        <v>128</v>
      </c>
      <c r="G35" s="59" t="s">
        <v>129</v>
      </c>
      <c r="H35" s="60" t="s">
        <v>54</v>
      </c>
      <c r="I35" s="67">
        <f>40000/12</f>
        <v>3333.33333333333</v>
      </c>
      <c r="J35" s="81" t="s">
        <v>20</v>
      </c>
      <c r="K35" s="66" t="s">
        <v>55</v>
      </c>
    </row>
    <row r="36" spans="1:11">
      <c r="A36" s="49"/>
      <c r="B36" s="61" t="s">
        <v>22</v>
      </c>
      <c r="C36" s="59" t="s">
        <v>130</v>
      </c>
      <c r="D36" s="59" t="s">
        <v>24</v>
      </c>
      <c r="E36" s="60" t="s">
        <v>25</v>
      </c>
      <c r="F36" s="14" t="s">
        <v>131</v>
      </c>
      <c r="G36" s="59" t="s">
        <v>132</v>
      </c>
      <c r="H36" s="59" t="s">
        <v>133</v>
      </c>
      <c r="I36" s="67"/>
      <c r="J36" s="81" t="s">
        <v>20</v>
      </c>
      <c r="K36" s="67"/>
    </row>
    <row r="37" spans="1:11">
      <c r="A37" s="49"/>
      <c r="B37" s="61" t="s">
        <v>29</v>
      </c>
      <c r="C37" s="59" t="s">
        <v>134</v>
      </c>
      <c r="D37" s="59" t="s">
        <v>24</v>
      </c>
      <c r="E37" s="60" t="s">
        <v>31</v>
      </c>
      <c r="F37" s="14" t="s">
        <v>135</v>
      </c>
      <c r="G37" s="59" t="s">
        <v>136</v>
      </c>
      <c r="H37" s="60" t="s">
        <v>54</v>
      </c>
      <c r="I37" s="67"/>
      <c r="J37" s="80" t="s">
        <v>33</v>
      </c>
      <c r="K37" s="67"/>
    </row>
    <row r="38" spans="1:11">
      <c r="A38" s="49"/>
      <c r="B38" s="61" t="s">
        <v>48</v>
      </c>
      <c r="C38" s="58" t="s">
        <v>137</v>
      </c>
      <c r="D38" s="59" t="s">
        <v>24</v>
      </c>
      <c r="E38" s="60" t="s">
        <v>31</v>
      </c>
      <c r="F38" s="14" t="s">
        <v>138</v>
      </c>
      <c r="G38" s="62"/>
      <c r="H38" s="59" t="s">
        <v>133</v>
      </c>
      <c r="I38" s="67"/>
      <c r="J38" s="80" t="s">
        <v>33</v>
      </c>
      <c r="K38" s="67"/>
    </row>
  </sheetData>
  <mergeCells count="22">
    <mergeCell ref="A1:J1"/>
    <mergeCell ref="A2:J2"/>
    <mergeCell ref="A4:A6"/>
    <mergeCell ref="A8:A11"/>
    <mergeCell ref="A12:A14"/>
    <mergeCell ref="A15:A17"/>
    <mergeCell ref="A18:A20"/>
    <mergeCell ref="A21:A23"/>
    <mergeCell ref="A24:A26"/>
    <mergeCell ref="A28:A30"/>
    <mergeCell ref="A31:A34"/>
    <mergeCell ref="A35:A38"/>
    <mergeCell ref="K4:K6"/>
    <mergeCell ref="K8:K11"/>
    <mergeCell ref="K12:K14"/>
    <mergeCell ref="K15:K17"/>
    <mergeCell ref="K18:K20"/>
    <mergeCell ref="K21:K23"/>
    <mergeCell ref="K24:K26"/>
    <mergeCell ref="K28:K30"/>
    <mergeCell ref="K31:K34"/>
    <mergeCell ref="K35:K3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2019-05-20T01:12:56Z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