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<sst xmlns="http://schemas.openxmlformats.org/spreadsheetml/2006/main" count="204" uniqueCount="104">
  <si>
    <t>西安市保障性住房（限价房）资格联审信息表第000批（原表）</t>
  </si>
  <si>
    <t>基本信息（未央区第 172 批 共 12 户，计 23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</si>
  <si>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</si>
  <si>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</si>
  <si>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</si>
  <si>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</si>
  <si>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</si>
  <si>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</si>
  <si>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</si>
  <si>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</si>
  <si>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</si>
  <si>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</si>
  <si>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</si>
  <si>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</si>
  <si>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仝文婷</t>
  </si>
  <si>
    <t>女</t>
  </si>
  <si>
    <t xml:space="preserve">本人 </t>
  </si>
  <si>
    <t>610102****08050342</t>
  </si>
  <si>
    <t>西安市公共交通总公司第六公司</t>
  </si>
  <si>
    <t>辛家庙派出所</t>
  </si>
  <si>
    <t>已婚</t>
  </si>
  <si>
    <t>大明宫</t>
  </si>
  <si>
    <t>成员1</t>
  </si>
  <si>
    <t>刘文超</t>
  </si>
  <si>
    <t>男</t>
  </si>
  <si>
    <t>配偶</t>
  </si>
  <si>
    <t>610102****12291536</t>
  </si>
  <si>
    <t>太华路派出所</t>
  </si>
  <si>
    <t>成员2</t>
  </si>
  <si>
    <t>刘鑫岩</t>
  </si>
  <si>
    <t>子女</t>
  </si>
  <si>
    <t>610112****05100531</t>
  </si>
  <si>
    <t>学龄前儿童</t>
  </si>
  <si>
    <t>未婚</t>
  </si>
  <si>
    <t>党国栋</t>
  </si>
  <si>
    <t>本人</t>
  </si>
  <si>
    <t>610525****07011913</t>
  </si>
  <si>
    <t>陕西曼科迪网络数据处理有限公司</t>
  </si>
  <si>
    <t>西安市未央区二环北路西段288号附2号</t>
  </si>
  <si>
    <t>未央宫</t>
  </si>
  <si>
    <t>雷王星</t>
  </si>
  <si>
    <t>610629****07060039</t>
  </si>
  <si>
    <t>西安馨雅居家房地产营销策划有限公司</t>
  </si>
  <si>
    <t>王海艳</t>
  </si>
  <si>
    <t>610629****12236129</t>
  </si>
  <si>
    <t>西安市曲江新区义阳轩佛教文化用品商店</t>
  </si>
  <si>
    <t>张文平</t>
  </si>
  <si>
    <t>610629****10171915</t>
  </si>
  <si>
    <t>陕西省洛川县旧县派出所</t>
  </si>
  <si>
    <t>张潇</t>
  </si>
  <si>
    <t>610629****11061957</t>
  </si>
  <si>
    <t>赵云厚</t>
  </si>
  <si>
    <t>612732****07290017</t>
  </si>
  <si>
    <t>UU跑腿西安分公司</t>
  </si>
  <si>
    <t>未央区二环北路</t>
  </si>
  <si>
    <t>离异</t>
  </si>
  <si>
    <t>胡伟</t>
  </si>
  <si>
    <t>612501****05120018</t>
  </si>
  <si>
    <t>西安柏盛房地产信息咨询服务有限公司</t>
  </si>
  <si>
    <t>西安市未央区未央宫派出所</t>
  </si>
  <si>
    <t>赵惠娟</t>
  </si>
  <si>
    <t>610527****10213648</t>
  </si>
  <si>
    <t>西安未央区香樟园幼儿园</t>
  </si>
  <si>
    <t>西安市未央区凤城一路50号2栋1单元1002室</t>
  </si>
  <si>
    <t>王红兴</t>
  </si>
  <si>
    <t>610524****06223617</t>
  </si>
  <si>
    <t>西安中富联体包装容器有限公司</t>
  </si>
  <si>
    <t>陕西省合阳县黑池镇南洼村二组</t>
  </si>
  <si>
    <t>王依彤</t>
  </si>
  <si>
    <t>610524****06083247</t>
  </si>
  <si>
    <t>周航</t>
  </si>
  <si>
    <t>610122****02233717</t>
  </si>
  <si>
    <t>公安未央分局(编外）</t>
  </si>
  <si>
    <r>
      <rPr>
        <sz val="11"/>
        <color rgb="FF000000"/>
        <rFont val="宋体"/>
        <charset val="134"/>
      </rPr>
      <t>陕西省西安市蓝田县汤峪镇薛家庙村</t>
    </r>
    <r>
      <rPr>
        <sz val="11"/>
        <color rgb="FF000000"/>
        <rFont val="Tahoma"/>
        <charset val="134"/>
      </rPr>
      <t>3</t>
    </r>
    <r>
      <rPr>
        <sz val="11"/>
        <color indexed="8"/>
        <rFont val="宋体"/>
        <charset val="134"/>
      </rPr>
      <t>组</t>
    </r>
    <r>
      <rPr>
        <sz val="11"/>
        <color rgb="FF000000"/>
        <rFont val="Tahoma"/>
        <charset val="134"/>
      </rPr>
      <t>45</t>
    </r>
    <r>
      <rPr>
        <sz val="11"/>
        <color indexed="8"/>
        <rFont val="宋体"/>
        <charset val="134"/>
      </rPr>
      <t>号</t>
    </r>
  </si>
  <si>
    <t>张家堡</t>
  </si>
  <si>
    <t>刘娇</t>
  </si>
  <si>
    <t>610122****08192521</t>
  </si>
  <si>
    <t>无</t>
  </si>
  <si>
    <t>周梓涵</t>
  </si>
  <si>
    <t>610122****09253728</t>
  </si>
  <si>
    <r>
      <rPr>
        <sz val="11"/>
        <color rgb="FF000000"/>
        <rFont val="宋体"/>
        <charset val="134"/>
      </rPr>
      <t>陕西省西安市蓝田县汤峪镇薛家庙村</t>
    </r>
    <r>
      <rPr>
        <sz val="11"/>
        <color rgb="FF000000"/>
        <rFont val="Tahoma"/>
        <charset val="134"/>
      </rPr>
      <t>3</t>
    </r>
    <r>
      <rPr>
        <sz val="11"/>
        <color indexed="8"/>
        <rFont val="宋体"/>
        <charset val="134"/>
      </rPr>
      <t>组</t>
    </r>
    <r>
      <rPr>
        <sz val="11"/>
        <color rgb="FF000000"/>
        <rFont val="Tahoma"/>
        <charset val="134"/>
      </rPr>
      <t>30</t>
    </r>
    <r>
      <rPr>
        <sz val="11"/>
        <color indexed="8"/>
        <rFont val="宋体"/>
        <charset val="134"/>
      </rPr>
      <t>号</t>
    </r>
  </si>
  <si>
    <t>黄鹏飞</t>
  </si>
  <si>
    <t>610525****04053718</t>
  </si>
  <si>
    <t>西安铁路局集团公司西安机务段</t>
  </si>
  <si>
    <r>
      <rPr>
        <sz val="11"/>
        <color rgb="FF000000"/>
        <rFont val="宋体"/>
        <charset val="134"/>
      </rPr>
      <t>西安市未央区二府庄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号付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</t>
    </r>
  </si>
  <si>
    <t>雷洁</t>
  </si>
  <si>
    <t>610525****01185226</t>
  </si>
  <si>
    <r>
      <rPr>
        <sz val="11"/>
        <color rgb="FF000000"/>
        <rFont val="宋体"/>
        <charset val="134"/>
      </rPr>
      <t>陕西省澄城县韦庄镇南酥酪村八组</t>
    </r>
    <r>
      <rPr>
        <sz val="11"/>
        <color rgb="FF000000"/>
        <rFont val="Tahoma"/>
        <charset val="134"/>
      </rPr>
      <t>134</t>
    </r>
    <r>
      <rPr>
        <sz val="11"/>
        <color indexed="8"/>
        <rFont val="宋体"/>
        <charset val="134"/>
      </rPr>
      <t>号</t>
    </r>
  </si>
  <si>
    <t>员娟</t>
  </si>
  <si>
    <t>610522****05023026</t>
  </si>
  <si>
    <t>西安邓通金融服务外包有限公司</t>
  </si>
  <si>
    <t>西安市未央区二府庄1号付1号</t>
  </si>
  <si>
    <t>崔欣</t>
  </si>
  <si>
    <t>370302****01213329</t>
  </si>
  <si>
    <t>西咸新区公安局沣东新城分局交通巡逻警察大队</t>
  </si>
  <si>
    <t>杨雷霞</t>
  </si>
  <si>
    <t>610629****07255428</t>
  </si>
  <si>
    <t>二府庄社区</t>
  </si>
  <si>
    <t>安冬冬</t>
  </si>
  <si>
    <t>610629****10205037</t>
  </si>
  <si>
    <t>修车</t>
  </si>
  <si>
    <t>延安市洛川县</t>
  </si>
  <si>
    <t>安诣杨</t>
  </si>
  <si>
    <t>610629****01025011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</si>
</sst>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rgb="FF000000"/>
      <name val="Tahoma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2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31" fillId="21" borderId="12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42" fillId="0" borderId="0" applyProtection="0">
      <alignment vertical="center"/>
    </xf>
    <xf numFmtId="0" fontId="45" fillId="0" borderId="0">
      <alignment vertical="center"/>
    </xf>
    <xf numFmtId="0" fontId="30" fillId="4" borderId="5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0"/>
    <xf numFmtId="0" fontId="2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43" fillId="0" borderId="0"/>
    <xf numFmtId="0" fontId="33" fillId="1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4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0"/>
  </cellStyleXfs>
  <cellXfs count="5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1" applyNumberFormat="1" applyFont="1" applyFill="1" applyBorder="1" applyAlignment="1">
      <alignment horizontal="center" vertical="center" wrapText="1"/>
    </xf>
    <xf numFmtId="0" fontId="3" fillId="2" borderId="2" xfId="121" applyNumberFormat="1" applyFont="1" applyFill="1" applyBorder="1" applyAlignment="1">
      <alignment horizontal="center" vertical="center" wrapText="1"/>
    </xf>
    <xf numFmtId="0" fontId="4" fillId="2" borderId="3" xfId="121" applyFont="1" applyFill="1" applyBorder="1" applyAlignment="1">
      <alignment horizontal="center" vertical="center" wrapText="1"/>
    </xf>
    <xf numFmtId="0" fontId="5" fillId="2" borderId="3" xfId="121" applyFont="1" applyFill="1" applyBorder="1" applyAlignment="1">
      <alignment horizontal="center" vertical="center" wrapText="1"/>
    </xf>
    <xf numFmtId="0" fontId="5" fillId="2" borderId="3" xfId="121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82" applyNumberFormat="1" applyFont="1" applyFill="1" applyBorder="1" applyAlignment="1">
      <alignment horizontal="center" vertical="center" wrapText="1"/>
    </xf>
    <xf numFmtId="0" fontId="9" fillId="0" borderId="4" xfId="84" applyNumberFormat="1" applyFont="1" applyFill="1" applyBorder="1" applyAlignment="1">
      <alignment horizontal="center" vertical="center" wrapText="1"/>
    </xf>
    <xf numFmtId="49" fontId="9" fillId="0" borderId="4" xfId="84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4" xfId="82" applyFont="1" applyFill="1" applyBorder="1" applyAlignment="1">
      <alignment horizontal="center" vertical="center" wrapText="1"/>
    </xf>
    <xf numFmtId="49" fontId="11" fillId="0" borderId="4" xfId="8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4" xfId="75" applyFont="1" applyBorder="1" applyAlignment="1">
      <alignment horizontal="center" vertical="center" wrapText="1"/>
    </xf>
    <xf numFmtId="0" fontId="15" fillId="0" borderId="4" xfId="75" applyFont="1" applyBorder="1" applyAlignment="1">
      <alignment horizontal="center" vertical="center" wrapText="1"/>
    </xf>
    <xf numFmtId="0" fontId="15" fillId="0" borderId="4" xfId="110" applyFont="1" applyBorder="1" applyAlignment="1">
      <alignment horizontal="center" vertical="center" wrapText="1"/>
    </xf>
    <xf numFmtId="0" fontId="15" fillId="0" borderId="4" xfId="15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18" fillId="0" borderId="4" xfId="95" applyNumberFormat="1" applyFont="1" applyBorder="1" applyAlignment="1">
      <alignment horizontal="center"/>
    </xf>
    <xf numFmtId="49" fontId="18" fillId="0" borderId="4" xfId="97" applyNumberFormat="1" applyFont="1" applyBorder="1" applyAlignment="1">
      <alignment horizontal="center"/>
    </xf>
    <xf numFmtId="49" fontId="19" fillId="0" borderId="4" xfId="97" applyNumberFormat="1" applyFont="1" applyBorder="1" applyAlignment="1">
      <alignment horizontal="center"/>
    </xf>
    <xf numFmtId="49" fontId="18" fillId="0" borderId="4" xfId="92" applyNumberFormat="1" applyFont="1" applyBorder="1" applyAlignment="1">
      <alignment horizontal="center"/>
    </xf>
    <xf numFmtId="49" fontId="18" fillId="0" borderId="4" xfId="94" applyNumberFormat="1" applyFont="1" applyBorder="1" applyAlignment="1">
      <alignment horizontal="center"/>
    </xf>
    <xf numFmtId="49" fontId="20" fillId="0" borderId="4" xfId="4" applyNumberFormat="1" applyFont="1" applyBorder="1" applyAlignment="1">
      <alignment horizontal="center" vertical="center"/>
    </xf>
    <xf numFmtId="49" fontId="21" fillId="0" borderId="4" xfId="4" applyNumberFormat="1" applyFont="1" applyBorder="1" applyAlignment="1">
      <alignment horizontal="center" vertical="center"/>
    </xf>
    <xf numFmtId="49" fontId="21" fillId="0" borderId="4" xfId="105" applyNumberFormat="1" applyFont="1" applyBorder="1" applyAlignment="1">
      <alignment horizontal="center" vertical="center" wrapText="1"/>
    </xf>
    <xf numFmtId="49" fontId="20" fillId="0" borderId="4" xfId="107" applyNumberFormat="1" applyFont="1" applyBorder="1" applyAlignment="1">
      <alignment horizontal="center" vertical="center"/>
    </xf>
    <xf numFmtId="49" fontId="21" fillId="0" borderId="4" xfId="107" applyNumberFormat="1" applyFont="1" applyBorder="1" applyAlignment="1">
      <alignment horizontal="center" vertical="center"/>
    </xf>
    <xf numFmtId="49" fontId="21" fillId="0" borderId="4" xfId="108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/>
    <xf numFmtId="0" fontId="26" fillId="0" borderId="4" xfId="116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8" fillId="0" borderId="4" xfId="0" applyFont="1" applyBorder="1" applyAlignment="1">
      <alignment horizontal="center"/>
    </xf>
    <xf numFmtId="49" fontId="18" fillId="0" borderId="4" xfId="99" applyNumberFormat="1" applyFont="1" applyBorder="1" applyAlignment="1">
      <alignment horizontal="center"/>
    </xf>
    <xf numFmtId="49" fontId="18" fillId="0" borderId="4" xfId="96" applyNumberFormat="1" applyFont="1" applyBorder="1" applyAlignment="1">
      <alignment horizontal="center"/>
    </xf>
    <xf numFmtId="49" fontId="21" fillId="0" borderId="4" xfId="106" applyNumberFormat="1" applyFont="1" applyBorder="1" applyAlignment="1">
      <alignment horizontal="center" vertical="center"/>
    </xf>
    <xf numFmtId="49" fontId="21" fillId="0" borderId="4" xfId="109" applyNumberFormat="1" applyFont="1" applyBorder="1" applyAlignment="1">
      <alignment horizontal="center" vertical="center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46" xfId="106"/>
    <cellStyle name="常规 47" xfId="107"/>
    <cellStyle name="常规 48" xfId="108"/>
    <cellStyle name="常规 49" xfId="109"/>
    <cellStyle name="常规 5" xfId="110"/>
    <cellStyle name="常规 5 3" xfId="111"/>
    <cellStyle name="常规 5 4" xfId="112"/>
    <cellStyle name="常规 6 2" xfId="113"/>
    <cellStyle name="常规 6 3" xfId="114"/>
    <cellStyle name="常规 6 4" xfId="115"/>
    <cellStyle name="常规 7" xfId="116"/>
    <cellStyle name="常规 8" xfId="117"/>
    <cellStyle name="常规 9" xfId="118"/>
    <cellStyle name="常规_Sheet1" xfId="119"/>
    <cellStyle name="常规_公示 1_3" xfId="120"/>
    <cellStyle name="常规_莲湖区12批60户联审" xfId="1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F14" sqref="F1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5" t="s">
        <v>11</v>
      </c>
      <c r="K3" s="46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5" t="s">
        <v>19</v>
      </c>
      <c r="I4" s="11">
        <f>31909/12</f>
        <v>2659.08333333333</v>
      </c>
      <c r="J4" s="47" t="s">
        <v>20</v>
      </c>
      <c r="K4" s="48" t="s">
        <v>21</v>
      </c>
    </row>
    <row r="5" spans="1:11">
      <c r="A5" s="11"/>
      <c r="B5" s="16" t="s">
        <v>22</v>
      </c>
      <c r="C5" s="13" t="s">
        <v>23</v>
      </c>
      <c r="D5" s="13" t="s">
        <v>24</v>
      </c>
      <c r="E5" s="11" t="s">
        <v>25</v>
      </c>
      <c r="F5" s="14" t="s">
        <v>26</v>
      </c>
      <c r="G5" s="15" t="s">
        <v>18</v>
      </c>
      <c r="H5" s="15" t="s">
        <v>27</v>
      </c>
      <c r="I5" s="11">
        <f>62673/12</f>
        <v>5222.75</v>
      </c>
      <c r="J5" s="47" t="s">
        <v>20</v>
      </c>
      <c r="K5" s="49"/>
    </row>
    <row r="6" spans="1:11">
      <c r="A6" s="11"/>
      <c r="B6" s="16" t="s">
        <v>28</v>
      </c>
      <c r="C6" s="17" t="s">
        <v>29</v>
      </c>
      <c r="D6" s="18" t="s">
        <v>24</v>
      </c>
      <c r="E6" s="11" t="s">
        <v>30</v>
      </c>
      <c r="F6" s="14" t="s">
        <v>31</v>
      </c>
      <c r="G6" s="15" t="s">
        <v>32</v>
      </c>
      <c r="H6" s="15" t="s">
        <v>19</v>
      </c>
      <c r="I6" s="11"/>
      <c r="J6" s="47" t="s">
        <v>33</v>
      </c>
      <c r="K6" s="49"/>
    </row>
    <row r="7" s="1" customFormat="1" spans="1:11">
      <c r="A7" s="11">
        <v>2</v>
      </c>
      <c r="B7" s="12" t="s">
        <v>13</v>
      </c>
      <c r="C7" s="19" t="s">
        <v>34</v>
      </c>
      <c r="D7" s="19" t="s">
        <v>24</v>
      </c>
      <c r="E7" s="19" t="s">
        <v>35</v>
      </c>
      <c r="F7" s="14" t="s">
        <v>36</v>
      </c>
      <c r="G7" s="19" t="s">
        <v>37</v>
      </c>
      <c r="H7" s="20" t="s">
        <v>38</v>
      </c>
      <c r="I7" s="11">
        <f>33600/12</f>
        <v>2800</v>
      </c>
      <c r="J7" s="20" t="s">
        <v>33</v>
      </c>
      <c r="K7" s="50" t="s">
        <v>39</v>
      </c>
    </row>
    <row r="8" s="1" customFormat="1" spans="1:11">
      <c r="A8" s="11">
        <v>3</v>
      </c>
      <c r="B8" s="12" t="s">
        <v>13</v>
      </c>
      <c r="C8" s="19" t="s">
        <v>40</v>
      </c>
      <c r="D8" s="19" t="s">
        <v>24</v>
      </c>
      <c r="E8" s="19" t="s">
        <v>35</v>
      </c>
      <c r="F8" s="14" t="s">
        <v>41</v>
      </c>
      <c r="G8" s="19" t="s">
        <v>42</v>
      </c>
      <c r="H8" s="20" t="s">
        <v>38</v>
      </c>
      <c r="I8" s="11">
        <f>42000/12</f>
        <v>3500</v>
      </c>
      <c r="J8" s="20" t="s">
        <v>33</v>
      </c>
      <c r="K8" s="50" t="s">
        <v>39</v>
      </c>
    </row>
    <row r="9" s="1" customFormat="1" spans="1:11">
      <c r="A9" s="11">
        <v>4</v>
      </c>
      <c r="B9" s="12" t="s">
        <v>13</v>
      </c>
      <c r="C9" s="19" t="s">
        <v>43</v>
      </c>
      <c r="D9" s="19" t="s">
        <v>15</v>
      </c>
      <c r="E9" s="19" t="s">
        <v>35</v>
      </c>
      <c r="F9" s="14" t="s">
        <v>44</v>
      </c>
      <c r="G9" s="19" t="s">
        <v>45</v>
      </c>
      <c r="H9" s="20" t="s">
        <v>38</v>
      </c>
      <c r="I9" s="11">
        <f>54000/12</f>
        <v>4500</v>
      </c>
      <c r="J9" s="47" t="s">
        <v>20</v>
      </c>
      <c r="K9" s="48" t="s">
        <v>39</v>
      </c>
    </row>
    <row r="10" s="1" customFormat="1" spans="1:11">
      <c r="A10" s="11"/>
      <c r="B10" s="16" t="s">
        <v>22</v>
      </c>
      <c r="C10" s="21" t="s">
        <v>46</v>
      </c>
      <c r="D10" s="21" t="s">
        <v>24</v>
      </c>
      <c r="E10" s="21" t="s">
        <v>25</v>
      </c>
      <c r="F10" s="14" t="s">
        <v>47</v>
      </c>
      <c r="G10" s="11"/>
      <c r="H10" s="11" t="s">
        <v>48</v>
      </c>
      <c r="I10" s="11">
        <f>48000/12</f>
        <v>4000</v>
      </c>
      <c r="J10" s="47" t="s">
        <v>20</v>
      </c>
      <c r="K10" s="49"/>
    </row>
    <row r="11" s="1" customFormat="1" spans="1:11">
      <c r="A11" s="11"/>
      <c r="B11" s="16" t="s">
        <v>28</v>
      </c>
      <c r="C11" s="21" t="s">
        <v>49</v>
      </c>
      <c r="D11" s="21" t="s">
        <v>24</v>
      </c>
      <c r="E11" s="21" t="s">
        <v>30</v>
      </c>
      <c r="F11" s="14" t="s">
        <v>50</v>
      </c>
      <c r="G11" s="11"/>
      <c r="H11" s="11" t="s">
        <v>48</v>
      </c>
      <c r="I11" s="11"/>
      <c r="J11" s="47" t="s">
        <v>33</v>
      </c>
      <c r="K11" s="49"/>
    </row>
    <row r="12" s="1" customFormat="1" spans="1:11">
      <c r="A12" s="11">
        <v>5</v>
      </c>
      <c r="B12" s="12" t="s">
        <v>13</v>
      </c>
      <c r="C12" s="22" t="s">
        <v>51</v>
      </c>
      <c r="D12" s="23" t="s">
        <v>24</v>
      </c>
      <c r="E12" s="11" t="s">
        <v>35</v>
      </c>
      <c r="F12" s="14" t="s">
        <v>52</v>
      </c>
      <c r="G12" s="24" t="s">
        <v>53</v>
      </c>
      <c r="H12" s="25" t="s">
        <v>54</v>
      </c>
      <c r="I12" s="11">
        <f>36600/12</f>
        <v>3050</v>
      </c>
      <c r="J12" s="47" t="s">
        <v>55</v>
      </c>
      <c r="K12" s="50" t="s">
        <v>39</v>
      </c>
    </row>
    <row r="13" spans="1:11">
      <c r="A13" s="26">
        <v>6</v>
      </c>
      <c r="B13" s="27" t="s">
        <v>13</v>
      </c>
      <c r="C13" s="19" t="s">
        <v>56</v>
      </c>
      <c r="D13" s="19" t="s">
        <v>24</v>
      </c>
      <c r="E13" s="19" t="s">
        <v>35</v>
      </c>
      <c r="F13" s="14" t="s">
        <v>57</v>
      </c>
      <c r="G13" s="19" t="s">
        <v>58</v>
      </c>
      <c r="H13" s="19" t="s">
        <v>59</v>
      </c>
      <c r="I13" s="26">
        <f>36000/12</f>
        <v>3000</v>
      </c>
      <c r="J13" s="20" t="s">
        <v>33</v>
      </c>
      <c r="K13" s="50" t="s">
        <v>39</v>
      </c>
    </row>
    <row r="14" spans="1:11">
      <c r="A14" s="26">
        <v>7</v>
      </c>
      <c r="B14" s="27" t="s">
        <v>13</v>
      </c>
      <c r="C14" s="28" t="s">
        <v>60</v>
      </c>
      <c r="D14" s="29" t="s">
        <v>15</v>
      </c>
      <c r="E14" s="11" t="s">
        <v>35</v>
      </c>
      <c r="F14" s="14" t="s">
        <v>61</v>
      </c>
      <c r="G14" s="30" t="s">
        <v>62</v>
      </c>
      <c r="H14" s="30" t="s">
        <v>63</v>
      </c>
      <c r="I14" s="26">
        <f>27600/12</f>
        <v>2300</v>
      </c>
      <c r="J14" s="29" t="s">
        <v>20</v>
      </c>
      <c r="K14" s="48" t="s">
        <v>39</v>
      </c>
    </row>
    <row r="15" spans="1:11">
      <c r="A15" s="26"/>
      <c r="B15" s="16" t="s">
        <v>22</v>
      </c>
      <c r="C15" s="29" t="s">
        <v>64</v>
      </c>
      <c r="D15" s="29" t="s">
        <v>24</v>
      </c>
      <c r="E15" s="11" t="s">
        <v>25</v>
      </c>
      <c r="F15" s="14" t="s">
        <v>65</v>
      </c>
      <c r="G15" s="30" t="s">
        <v>66</v>
      </c>
      <c r="H15" s="30" t="s">
        <v>67</v>
      </c>
      <c r="I15" s="26">
        <f>62400/12</f>
        <v>5200</v>
      </c>
      <c r="J15" s="29" t="s">
        <v>20</v>
      </c>
      <c r="K15" s="49"/>
    </row>
    <row r="16" spans="1:11">
      <c r="A16" s="26"/>
      <c r="B16" s="16" t="s">
        <v>28</v>
      </c>
      <c r="C16" s="29" t="s">
        <v>68</v>
      </c>
      <c r="D16" s="29" t="s">
        <v>15</v>
      </c>
      <c r="E16" s="11" t="s">
        <v>30</v>
      </c>
      <c r="F16" s="14" t="s">
        <v>69</v>
      </c>
      <c r="G16" s="30"/>
      <c r="H16" s="30" t="s">
        <v>63</v>
      </c>
      <c r="I16" s="26"/>
      <c r="J16" s="47" t="s">
        <v>33</v>
      </c>
      <c r="K16" s="49"/>
    </row>
    <row r="17" spans="1:11">
      <c r="A17" s="26">
        <v>8</v>
      </c>
      <c r="B17" s="27" t="s">
        <v>13</v>
      </c>
      <c r="C17" s="31" t="s">
        <v>70</v>
      </c>
      <c r="D17" s="31" t="s">
        <v>24</v>
      </c>
      <c r="E17" s="11" t="s">
        <v>35</v>
      </c>
      <c r="F17" s="14" t="s">
        <v>71</v>
      </c>
      <c r="G17" s="32" t="s">
        <v>72</v>
      </c>
      <c r="H17" s="32" t="s">
        <v>73</v>
      </c>
      <c r="I17" s="26">
        <f>26868/12</f>
        <v>2239</v>
      </c>
      <c r="J17" s="51" t="s">
        <v>20</v>
      </c>
      <c r="K17" s="48" t="s">
        <v>74</v>
      </c>
    </row>
    <row r="18" spans="1:11">
      <c r="A18" s="26"/>
      <c r="B18" s="16" t="s">
        <v>22</v>
      </c>
      <c r="C18" s="31" t="s">
        <v>75</v>
      </c>
      <c r="D18" s="31" t="s">
        <v>15</v>
      </c>
      <c r="E18" s="11" t="s">
        <v>25</v>
      </c>
      <c r="F18" s="14" t="s">
        <v>76</v>
      </c>
      <c r="G18" s="33" t="s">
        <v>77</v>
      </c>
      <c r="H18" s="32" t="s">
        <v>73</v>
      </c>
      <c r="I18" s="26"/>
      <c r="J18" s="51" t="s">
        <v>20</v>
      </c>
      <c r="K18" s="49"/>
    </row>
    <row r="19" spans="1:11">
      <c r="A19" s="26"/>
      <c r="B19" s="16" t="s">
        <v>28</v>
      </c>
      <c r="C19" s="31" t="s">
        <v>78</v>
      </c>
      <c r="D19" s="31" t="s">
        <v>15</v>
      </c>
      <c r="E19" s="11" t="s">
        <v>30</v>
      </c>
      <c r="F19" s="14" t="s">
        <v>79</v>
      </c>
      <c r="G19" s="32" t="s">
        <v>77</v>
      </c>
      <c r="H19" s="32" t="s">
        <v>80</v>
      </c>
      <c r="I19" s="26"/>
      <c r="J19" s="51" t="s">
        <v>33</v>
      </c>
      <c r="K19" s="49"/>
    </row>
    <row r="20" spans="1:11">
      <c r="A20" s="26">
        <v>9</v>
      </c>
      <c r="B20" s="27" t="s">
        <v>13</v>
      </c>
      <c r="C20" s="34" t="s">
        <v>81</v>
      </c>
      <c r="D20" s="34" t="s">
        <v>24</v>
      </c>
      <c r="E20" s="11" t="s">
        <v>35</v>
      </c>
      <c r="F20" s="14" t="s">
        <v>82</v>
      </c>
      <c r="G20" s="35" t="s">
        <v>83</v>
      </c>
      <c r="H20" s="35" t="s">
        <v>84</v>
      </c>
      <c r="I20" s="26">
        <f>36000/12</f>
        <v>3000</v>
      </c>
      <c r="J20" s="52" t="s">
        <v>20</v>
      </c>
      <c r="K20" s="48" t="s">
        <v>74</v>
      </c>
    </row>
    <row r="21" spans="1:11">
      <c r="A21" s="26"/>
      <c r="B21" s="16" t="s">
        <v>22</v>
      </c>
      <c r="C21" s="34" t="s">
        <v>85</v>
      </c>
      <c r="D21" s="34" t="s">
        <v>15</v>
      </c>
      <c r="E21" s="11" t="s">
        <v>25</v>
      </c>
      <c r="F21" s="14" t="s">
        <v>86</v>
      </c>
      <c r="G21" s="35" t="s">
        <v>83</v>
      </c>
      <c r="H21" s="35" t="s">
        <v>87</v>
      </c>
      <c r="I21" s="26">
        <v>3000</v>
      </c>
      <c r="J21" s="52" t="s">
        <v>20</v>
      </c>
      <c r="K21" s="49"/>
    </row>
    <row r="22" spans="1:11">
      <c r="A22" s="26">
        <v>10</v>
      </c>
      <c r="B22" s="27" t="s">
        <v>13</v>
      </c>
      <c r="C22" s="36" t="s">
        <v>88</v>
      </c>
      <c r="D22" s="37" t="s">
        <v>15</v>
      </c>
      <c r="E22" s="11" t="s">
        <v>35</v>
      </c>
      <c r="F22" s="14" t="s">
        <v>89</v>
      </c>
      <c r="G22" s="38" t="s">
        <v>90</v>
      </c>
      <c r="H22" s="38" t="s">
        <v>91</v>
      </c>
      <c r="I22" s="26">
        <f>36000/12</f>
        <v>3000</v>
      </c>
      <c r="J22" s="53" t="s">
        <v>33</v>
      </c>
      <c r="K22" s="48" t="s">
        <v>74</v>
      </c>
    </row>
    <row r="23" ht="28.5" spans="1:11">
      <c r="A23" s="26">
        <v>11</v>
      </c>
      <c r="B23" s="27" t="s">
        <v>13</v>
      </c>
      <c r="C23" s="39" t="s">
        <v>92</v>
      </c>
      <c r="D23" s="40" t="s">
        <v>15</v>
      </c>
      <c r="E23" s="16" t="s">
        <v>35</v>
      </c>
      <c r="F23" s="14" t="s">
        <v>93</v>
      </c>
      <c r="G23" s="41" t="s">
        <v>94</v>
      </c>
      <c r="H23" s="41" t="s">
        <v>91</v>
      </c>
      <c r="I23" s="26">
        <f>26000/12</f>
        <v>2166.66666666667</v>
      </c>
      <c r="J23" s="54" t="s">
        <v>55</v>
      </c>
      <c r="K23" s="48" t="s">
        <v>74</v>
      </c>
    </row>
    <row r="24" spans="1:11">
      <c r="A24" s="26">
        <v>12</v>
      </c>
      <c r="B24" s="27" t="s">
        <v>13</v>
      </c>
      <c r="C24" s="42" t="s">
        <v>95</v>
      </c>
      <c r="D24" s="43" t="s">
        <v>15</v>
      </c>
      <c r="E24" s="11" t="s">
        <v>35</v>
      </c>
      <c r="F24" s="14" t="s">
        <v>96</v>
      </c>
      <c r="G24" s="16"/>
      <c r="H24" s="43" t="s">
        <v>97</v>
      </c>
      <c r="I24" s="26"/>
      <c r="J24" s="51" t="s">
        <v>20</v>
      </c>
      <c r="K24" s="48" t="s">
        <v>74</v>
      </c>
    </row>
    <row r="25" spans="1:11">
      <c r="A25" s="26"/>
      <c r="B25" s="16" t="s">
        <v>22</v>
      </c>
      <c r="C25" s="43" t="s">
        <v>98</v>
      </c>
      <c r="D25" s="43" t="s">
        <v>24</v>
      </c>
      <c r="E25" s="11" t="s">
        <v>25</v>
      </c>
      <c r="F25" s="14" t="s">
        <v>99</v>
      </c>
      <c r="G25" s="44" t="s">
        <v>100</v>
      </c>
      <c r="H25" s="43" t="s">
        <v>101</v>
      </c>
      <c r="I25" s="26">
        <f>69600/12</f>
        <v>5800</v>
      </c>
      <c r="J25" s="51" t="s">
        <v>20</v>
      </c>
      <c r="K25" s="49"/>
    </row>
    <row r="26" spans="1:11">
      <c r="A26" s="26"/>
      <c r="B26" s="16" t="s">
        <v>28</v>
      </c>
      <c r="C26" s="43" t="s">
        <v>102</v>
      </c>
      <c r="D26" s="43" t="s">
        <v>24</v>
      </c>
      <c r="E26" s="11" t="s">
        <v>30</v>
      </c>
      <c r="F26" s="14" t="s">
        <v>103</v>
      </c>
      <c r="G26" s="26"/>
      <c r="H26" s="43" t="s">
        <v>101</v>
      </c>
      <c r="I26" s="26"/>
      <c r="J26" s="51" t="s">
        <v>33</v>
      </c>
      <c r="K26" s="49"/>
    </row>
  </sheetData>
  <mergeCells count="14">
    <mergeCell ref="A1:J1"/>
    <mergeCell ref="A2:J2"/>
    <mergeCell ref="A4:A6"/>
    <mergeCell ref="A9:A11"/>
    <mergeCell ref="A14:A16"/>
    <mergeCell ref="A17:A19"/>
    <mergeCell ref="A20:A21"/>
    <mergeCell ref="A24:A26"/>
    <mergeCell ref="K4:K6"/>
    <mergeCell ref="K9:K11"/>
    <mergeCell ref="K14:K16"/>
    <mergeCell ref="K17:K19"/>
    <mergeCell ref="K20:K21"/>
    <mergeCell ref="K24:K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2019-05-05T06:25:54Z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