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<sst xmlns="http://schemas.openxmlformats.org/spreadsheetml/2006/main" count="347" uniqueCount="163">
  <si>
    <t>西安市保障性住房（限价房）资格联审信息表第000批（原表）</t>
  </si>
  <si>
    <t>基本信息（未央区第 168 批 共 22 户，计 39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</si>
  <si>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</si>
  <si>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</si>
  <si>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</si>
  <si>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</si>
  <si>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</si>
  <si>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</si>
  <si>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</si>
  <si>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</si>
  <si>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</si>
  <si>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</si>
  <si>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</si>
  <si>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</si>
  <si>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何争</t>
  </si>
  <si>
    <t>男</t>
  </si>
  <si>
    <t xml:space="preserve">本人 </t>
  </si>
  <si>
    <t>612522****04173551</t>
  </si>
  <si>
    <t>西安市万科物业服务有限公司</t>
  </si>
  <si>
    <t>西安市未央区渭清南路28号</t>
  </si>
  <si>
    <t>已婚</t>
  </si>
  <si>
    <t>谭家</t>
  </si>
  <si>
    <t>成员1</t>
  </si>
  <si>
    <t>孙丹</t>
  </si>
  <si>
    <t>女</t>
  </si>
  <si>
    <t>配偶</t>
  </si>
  <si>
    <t>612522****06110528</t>
  </si>
  <si>
    <t>洛南县麻坪中学</t>
  </si>
  <si>
    <t>陕西省洛南县灵口镇灵口街社区居委会东头组</t>
  </si>
  <si>
    <t>成员2</t>
  </si>
  <si>
    <t>何嘉蕊</t>
  </si>
  <si>
    <t>子女</t>
  </si>
  <si>
    <t>611021****09132923</t>
  </si>
  <si>
    <t>无</t>
  </si>
  <si>
    <t>未婚</t>
  </si>
  <si>
    <t>刘斌斌</t>
  </si>
  <si>
    <t>本人</t>
  </si>
  <si>
    <t>610632****02242712</t>
  </si>
  <si>
    <t>西安鑫航人才服务有限公司</t>
  </si>
  <si>
    <t>未央区未央宫青门新区</t>
  </si>
  <si>
    <t>未央宫</t>
  </si>
  <si>
    <t>胡俊莹</t>
  </si>
  <si>
    <t>610425****10032702</t>
  </si>
  <si>
    <t>保洁</t>
  </si>
  <si>
    <t>未央区草滩100号</t>
  </si>
  <si>
    <t>草滩</t>
  </si>
  <si>
    <t>张云</t>
  </si>
  <si>
    <t>610425****09252639</t>
  </si>
  <si>
    <t>工人</t>
  </si>
  <si>
    <t>陕西省礼泉县赵镇文家河村一组</t>
  </si>
  <si>
    <t>张梦特</t>
  </si>
  <si>
    <t>610425****09232616</t>
  </si>
  <si>
    <t>好又多水果超市</t>
  </si>
  <si>
    <t>牛旋</t>
  </si>
  <si>
    <t>610121****04056950</t>
  </si>
  <si>
    <t>自由职业</t>
  </si>
  <si>
    <t>陕西省西安市长安区引镇白道峪村秦川南路46号</t>
  </si>
  <si>
    <t>张一飞</t>
  </si>
  <si>
    <t>610425****03172623</t>
  </si>
  <si>
    <t>陕西省礼泉县赵镇尧张村四组</t>
  </si>
  <si>
    <t>李鸿儒</t>
  </si>
  <si>
    <t>430781****05040516</t>
  </si>
  <si>
    <t>旬邑县城关镇娇兰佳人化妆品店</t>
  </si>
  <si>
    <t>刘飞洋</t>
  </si>
  <si>
    <t>610528****03213613</t>
  </si>
  <si>
    <t>西安宜顺嘉房地产营销策划有限公司</t>
  </si>
  <si>
    <t>文斌</t>
  </si>
  <si>
    <t>432402****07067010</t>
  </si>
  <si>
    <t>彬县城管广缘日化店</t>
  </si>
  <si>
    <t>杨丹</t>
  </si>
  <si>
    <t>430781****08290568</t>
  </si>
  <si>
    <t>微商</t>
  </si>
  <si>
    <t>湖南省津市市北大东路居委会北大二路251号</t>
  </si>
  <si>
    <t>文雅洁</t>
  </si>
  <si>
    <t>430781****11290520</t>
  </si>
  <si>
    <t>刘冰婉</t>
  </si>
  <si>
    <t>610525****04071620</t>
  </si>
  <si>
    <t>离异</t>
  </si>
  <si>
    <t>安嘉</t>
  </si>
  <si>
    <t>610426****0802001X</t>
  </si>
  <si>
    <t>张雪珂</t>
  </si>
  <si>
    <t>610522****06298085</t>
  </si>
  <si>
    <t>肖潇</t>
  </si>
  <si>
    <t>610125****05082546</t>
  </si>
  <si>
    <t>西安华弘城市运营集团有限公司</t>
  </si>
  <si>
    <t>鄠邑区蒋村镇桑堡村</t>
  </si>
  <si>
    <t>桑彪</t>
  </si>
  <si>
    <t>610125****07192516</t>
  </si>
  <si>
    <t>西安创优加物业管理有限公司</t>
  </si>
  <si>
    <t>桑悠然</t>
  </si>
  <si>
    <t>610125****0811313X</t>
  </si>
  <si>
    <t>武智博</t>
  </si>
  <si>
    <t>610428****07162010</t>
  </si>
  <si>
    <t>中国航空发动集团厦航</t>
  </si>
  <si>
    <t>长武县枣园镇武家村115号</t>
  </si>
  <si>
    <t>徐家湾</t>
  </si>
  <si>
    <t>李锐</t>
  </si>
  <si>
    <t>610428****02132023</t>
  </si>
  <si>
    <t>西安爱家超市有限公司</t>
  </si>
  <si>
    <t>长武县枣园镇张家河村二组</t>
  </si>
  <si>
    <t>武子航</t>
  </si>
  <si>
    <t>610428****04052017</t>
  </si>
  <si>
    <t>西航三校开元校区</t>
  </si>
  <si>
    <t>覃龙</t>
  </si>
  <si>
    <t>610102****04301211</t>
  </si>
  <si>
    <t>西安市未央区丰睿汽车维修中心</t>
  </si>
  <si>
    <t>未央区张家堡街道办枣园南岭社区</t>
  </si>
  <si>
    <t>张家堡</t>
  </si>
  <si>
    <t>王静静</t>
  </si>
  <si>
    <t>610426****12261021</t>
  </si>
  <si>
    <t>西安鑫瑞达运输有限公司</t>
  </si>
  <si>
    <t>覃子轩</t>
  </si>
  <si>
    <t>610102****09134310</t>
  </si>
  <si>
    <t>14</t>
  </si>
  <si>
    <t>雷飞虎</t>
  </si>
  <si>
    <t>622723****02081055</t>
  </si>
  <si>
    <t>西安喜之乐商贸有限公司</t>
  </si>
  <si>
    <t>西安市未央区二府庄1号付1号</t>
  </si>
  <si>
    <t>15</t>
  </si>
  <si>
    <t>李春柳</t>
  </si>
  <si>
    <t>372924****08100683</t>
  </si>
  <si>
    <t>西安零距离健身有限公司凤城二路分公司</t>
  </si>
  <si>
    <t>刘倩</t>
  </si>
  <si>
    <t>610323****01194226</t>
  </si>
  <si>
    <t>西安简道广告文化传播有限公司</t>
  </si>
  <si>
    <t>樊明</t>
  </si>
  <si>
    <t>610525****10283114</t>
  </si>
  <si>
    <t>西安市百花村城中村建设发展有限公司</t>
  </si>
  <si>
    <t>陕西省澄城县庄头乡庄头村五组</t>
  </si>
  <si>
    <t>马飞</t>
  </si>
  <si>
    <t>610582****09234016</t>
  </si>
  <si>
    <t>同泰灯具电料市场</t>
  </si>
  <si>
    <t>渭滨街383号</t>
  </si>
  <si>
    <t>郝亚娜</t>
  </si>
  <si>
    <t>612731****07170445</t>
  </si>
  <si>
    <t>陕西树荣建材有限公司</t>
  </si>
  <si>
    <t>徐家湾街道徐家湾社区</t>
  </si>
  <si>
    <t>程思媛</t>
  </si>
  <si>
    <t>610523****10014824</t>
  </si>
  <si>
    <t>西安市公安局公共交通分局</t>
  </si>
  <si>
    <t>宋柯</t>
  </si>
  <si>
    <t>610115****08294776</t>
  </si>
  <si>
    <t>西安市福祥昌商务信息咨询有限公司</t>
  </si>
  <si>
    <t>西安市临潼区北田镇月掌村第三组52号</t>
  </si>
  <si>
    <t>辛家庙</t>
  </si>
  <si>
    <t>21</t>
  </si>
  <si>
    <t>刘君尧</t>
  </si>
  <si>
    <t>610112****06020531</t>
  </si>
  <si>
    <t>星巴克咖啡</t>
  </si>
  <si>
    <t>未央区辛家庙</t>
  </si>
  <si>
    <t>陈春和</t>
  </si>
  <si>
    <t>610112****04150513</t>
  </si>
  <si>
    <t>中储发展股份有限公司西安分公司</t>
  </si>
  <si>
    <t>西安市未央区辛家庙街道东元路物流社区1-1-1-3号</t>
  </si>
  <si>
    <t>房晗</t>
  </si>
  <si>
    <t>610104****12175724</t>
  </si>
  <si>
    <t>家庭主妇</t>
  </si>
  <si>
    <t>陈锶宇</t>
  </si>
  <si>
    <t>610104****04085716</t>
  </si>
  <si>
    <t>蔚蓝名园幼儿园</t>
  </si>
  <si>
    <t>成员3</t>
  </si>
  <si>
    <t>陈锶泽</t>
  </si>
  <si>
    <t>610104****1020571X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</si>
</sst>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4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17" fillId="16" borderId="12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0" fillId="0" borderId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34" fillId="3" borderId="7" applyNumberFormat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0"/>
    <xf numFmtId="0" fontId="30" fillId="0" borderId="0" applyProtection="0">
      <alignment vertical="center"/>
    </xf>
    <xf numFmtId="0" fontId="0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1" fillId="0" borderId="0"/>
    <xf numFmtId="0" fontId="41" fillId="0" borderId="0">
      <alignment vertical="center"/>
    </xf>
    <xf numFmtId="0" fontId="3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</cellStyleXfs>
  <cellXfs count="8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340" applyNumberFormat="1" applyFont="1" applyFill="1" applyBorder="1" applyAlignment="1">
      <alignment horizontal="center" vertical="center" wrapText="1"/>
    </xf>
    <xf numFmtId="0" fontId="3" fillId="2" borderId="2" xfId="340" applyNumberFormat="1" applyFont="1" applyFill="1" applyBorder="1" applyAlignment="1">
      <alignment horizontal="center" vertical="center" wrapText="1"/>
    </xf>
    <xf numFmtId="0" fontId="4" fillId="2" borderId="3" xfId="340" applyFont="1" applyFill="1" applyBorder="1" applyAlignment="1">
      <alignment horizontal="center" vertical="center" wrapText="1"/>
    </xf>
    <xf numFmtId="0" fontId="5" fillId="2" borderId="3" xfId="340" applyFont="1" applyFill="1" applyBorder="1" applyAlignment="1">
      <alignment horizontal="center" vertical="center" wrapText="1"/>
    </xf>
    <xf numFmtId="0" fontId="5" fillId="2" borderId="3" xfId="34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124" applyFont="1" applyFill="1" applyBorder="1" applyAlignment="1">
      <alignment horizontal="center" vertical="center"/>
    </xf>
    <xf numFmtId="0" fontId="8" fillId="0" borderId="4" xfId="127" applyNumberFormat="1" applyFont="1" applyFill="1" applyBorder="1" applyAlignment="1">
      <alignment horizontal="center" vertical="center"/>
    </xf>
    <xf numFmtId="0" fontId="8" fillId="0" borderId="4" xfId="127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253" applyFont="1" applyBorder="1" applyAlignment="1">
      <alignment horizontal="center" vertical="center"/>
    </xf>
    <xf numFmtId="0" fontId="12" fillId="0" borderId="4" xfId="255" applyFont="1" applyBorder="1" applyAlignment="1">
      <alignment horizontal="center" vertical="center"/>
    </xf>
    <xf numFmtId="0" fontId="11" fillId="0" borderId="4" xfId="255" applyFont="1" applyBorder="1" applyAlignment="1">
      <alignment horizontal="center" vertical="center"/>
    </xf>
    <xf numFmtId="0" fontId="11" fillId="0" borderId="4" xfId="252" applyFont="1" applyBorder="1" applyAlignment="1">
      <alignment horizontal="center" vertical="center"/>
    </xf>
    <xf numFmtId="0" fontId="11" fillId="0" borderId="4" xfId="254" applyFont="1" applyBorder="1" applyAlignment="1">
      <alignment horizontal="center" vertical="center"/>
    </xf>
    <xf numFmtId="0" fontId="13" fillId="0" borderId="4" xfId="252" applyFont="1" applyBorder="1" applyAlignment="1">
      <alignment horizontal="center" vertical="center"/>
    </xf>
    <xf numFmtId="0" fontId="13" fillId="0" borderId="4" xfId="254" applyFont="1" applyBorder="1" applyAlignment="1">
      <alignment horizontal="center" vertical="center"/>
    </xf>
    <xf numFmtId="0" fontId="11" fillId="0" borderId="4" xfId="248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20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2" fillId="0" borderId="4" xfId="293" applyFont="1" applyBorder="1" applyAlignment="1">
      <alignment horizontal="center" vertical="center"/>
    </xf>
    <xf numFmtId="0" fontId="11" fillId="0" borderId="4" xfId="293" applyFont="1" applyBorder="1" applyAlignment="1">
      <alignment horizontal="center" vertical="center"/>
    </xf>
    <xf numFmtId="0" fontId="12" fillId="0" borderId="4" xfId="299" applyFont="1" applyBorder="1" applyAlignment="1">
      <alignment horizontal="center" vertical="center"/>
    </xf>
    <xf numFmtId="0" fontId="8" fillId="0" borderId="4" xfId="299" applyFont="1" applyFill="1" applyBorder="1" applyAlignment="1">
      <alignment horizontal="center" vertical="center"/>
    </xf>
    <xf numFmtId="0" fontId="8" fillId="0" borderId="4" xfId="299" applyFont="1" applyFill="1" applyBorder="1" applyAlignment="1">
      <alignment horizontal="center" vertical="center" wrapText="1"/>
    </xf>
    <xf numFmtId="0" fontId="11" fillId="0" borderId="4" xfId="299" applyFont="1" applyBorder="1" applyAlignment="1">
      <alignment horizontal="center" vertical="center"/>
    </xf>
    <xf numFmtId="0" fontId="11" fillId="0" borderId="4" xfId="301" applyFont="1" applyBorder="1" applyAlignment="1">
      <alignment horizontal="center" vertical="center"/>
    </xf>
    <xf numFmtId="0" fontId="8" fillId="0" borderId="4" xfId="301" applyFont="1" applyFill="1" applyBorder="1" applyAlignment="1">
      <alignment horizontal="center" vertical="center"/>
    </xf>
    <xf numFmtId="0" fontId="8" fillId="0" borderId="4" xfId="301" applyFont="1" applyFill="1" applyBorder="1" applyAlignment="1">
      <alignment horizontal="center" vertical="center" wrapText="1"/>
    </xf>
    <xf numFmtId="0" fontId="12" fillId="0" borderId="4" xfId="294" applyFont="1" applyBorder="1" applyAlignment="1">
      <alignment horizontal="center" vertical="center"/>
    </xf>
    <xf numFmtId="0" fontId="11" fillId="0" borderId="4" xfId="294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203" applyFont="1" applyFill="1" applyBorder="1" applyAlignment="1">
      <alignment horizontal="center" vertical="center" wrapText="1"/>
    </xf>
    <xf numFmtId="0" fontId="12" fillId="0" borderId="4" xfId="205" applyFont="1" applyFill="1" applyBorder="1" applyAlignment="1">
      <alignment horizontal="center" vertical="center" wrapText="1"/>
    </xf>
    <xf numFmtId="0" fontId="8" fillId="0" borderId="4" xfId="99" applyFont="1" applyBorder="1" applyAlignment="1">
      <alignment horizontal="center" vertical="center" wrapText="1"/>
    </xf>
    <xf numFmtId="0" fontId="8" fillId="0" borderId="4" xfId="22" applyFont="1" applyBorder="1" applyAlignment="1">
      <alignment horizontal="center" vertical="center" wrapText="1"/>
    </xf>
    <xf numFmtId="0" fontId="12" fillId="0" borderId="4" xfId="8" applyFont="1" applyBorder="1" applyAlignment="1">
      <alignment horizontal="center" vertical="center"/>
    </xf>
    <xf numFmtId="0" fontId="12" fillId="0" borderId="4" xfId="100" applyFont="1" applyBorder="1" applyAlignment="1">
      <alignment horizontal="center" vertical="center"/>
    </xf>
    <xf numFmtId="49" fontId="11" fillId="0" borderId="4" xfId="325" applyNumberFormat="1" applyFont="1" applyFill="1" applyBorder="1" applyAlignment="1">
      <alignment horizontal="center" vertical="center"/>
    </xf>
    <xf numFmtId="49" fontId="11" fillId="0" borderId="4" xfId="325" applyNumberFormat="1" applyFont="1" applyBorder="1" applyAlignment="1">
      <alignment horizontal="center" vertical="center"/>
    </xf>
    <xf numFmtId="49" fontId="11" fillId="0" borderId="4" xfId="325" applyNumberFormat="1" applyFont="1" applyBorder="1" applyAlignment="1">
      <alignment horizontal="center" vertical="center" wrapText="1"/>
    </xf>
    <xf numFmtId="49" fontId="11" fillId="0" borderId="4" xfId="329" applyNumberFormat="1" applyFont="1" applyFill="1" applyBorder="1" applyAlignment="1">
      <alignment horizontal="center" vertical="center"/>
    </xf>
    <xf numFmtId="49" fontId="11" fillId="0" borderId="4" xfId="329" applyNumberFormat="1" applyFont="1" applyBorder="1" applyAlignment="1">
      <alignment horizontal="center" vertical="center"/>
    </xf>
    <xf numFmtId="49" fontId="11" fillId="0" borderId="4" xfId="329" applyNumberFormat="1" applyFont="1" applyBorder="1" applyAlignment="1">
      <alignment horizontal="center" vertical="center" wrapText="1"/>
    </xf>
    <xf numFmtId="49" fontId="11" fillId="0" borderId="4" xfId="331" applyNumberFormat="1" applyFont="1" applyBorder="1" applyAlignment="1">
      <alignment horizontal="center" vertical="center"/>
    </xf>
    <xf numFmtId="0" fontId="11" fillId="0" borderId="4" xfId="208" applyFont="1" applyFill="1" applyBorder="1" applyAlignment="1">
      <alignment horizontal="center" vertical="center" wrapText="1"/>
    </xf>
    <xf numFmtId="0" fontId="12" fillId="0" borderId="4" xfId="208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8" fillId="0" borderId="4" xfId="85" applyFont="1" applyFill="1" applyBorder="1" applyAlignment="1">
      <alignment horizontal="center" vertical="center" wrapText="1"/>
    </xf>
    <xf numFmtId="0" fontId="8" fillId="0" borderId="4" xfId="86" applyFont="1" applyFill="1" applyBorder="1" applyAlignment="1">
      <alignment horizontal="center" vertical="center" wrapText="1"/>
    </xf>
    <xf numFmtId="0" fontId="12" fillId="0" borderId="4" xfId="206" applyFont="1" applyFill="1" applyBorder="1" applyAlignment="1">
      <alignment horizontal="center" vertical="center" wrapText="1"/>
    </xf>
    <xf numFmtId="0" fontId="11" fillId="0" borderId="4" xfId="75" applyFont="1" applyBorder="1" applyAlignment="1">
      <alignment horizontal="center" vertical="center"/>
    </xf>
    <xf numFmtId="0" fontId="12" fillId="0" borderId="4" xfId="75" applyFont="1" applyBorder="1" applyAlignment="1">
      <alignment horizontal="center" vertical="center"/>
    </xf>
    <xf numFmtId="0" fontId="12" fillId="0" borderId="4" xfId="75" applyFont="1" applyBorder="1" applyAlignment="1">
      <alignment horizontal="center" vertical="center" wrapText="1"/>
    </xf>
    <xf numFmtId="0" fontId="8" fillId="0" borderId="4" xfId="326" applyFont="1" applyFill="1" applyBorder="1" applyAlignment="1">
      <alignment horizontal="center" vertical="center" wrapText="1"/>
    </xf>
    <xf numFmtId="49" fontId="8" fillId="0" borderId="4" xfId="335" applyNumberFormat="1" applyFont="1" applyBorder="1" applyAlignment="1">
      <alignment horizontal="center" vertical="center" wrapText="1"/>
    </xf>
    <xf numFmtId="0" fontId="8" fillId="0" borderId="4" xfId="335" applyFont="1" applyBorder="1" applyAlignment="1">
      <alignment horizontal="center" vertical="center" wrapText="1"/>
    </xf>
    <xf numFmtId="49" fontId="8" fillId="0" borderId="4" xfId="335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337" applyFont="1" applyBorder="1" applyAlignment="1">
      <alignment horizontal="center" vertical="center" wrapText="1"/>
    </xf>
    <xf numFmtId="0" fontId="15" fillId="0" borderId="4" xfId="332" applyFont="1" applyBorder="1" applyAlignment="1">
      <alignment horizontal="center" vertical="center" wrapText="1"/>
    </xf>
    <xf numFmtId="0" fontId="0" fillId="0" borderId="4" xfId="0" applyBorder="1" applyAlignment="1"/>
    <xf numFmtId="0" fontId="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8" fillId="0" borderId="4" xfId="173" applyFont="1" applyBorder="1" applyAlignment="1">
      <alignment horizontal="center" vertical="center"/>
    </xf>
    <xf numFmtId="0" fontId="11" fillId="0" borderId="4" xfId="258" applyFont="1" applyBorder="1" applyAlignment="1">
      <alignment horizontal="center" vertical="center"/>
    </xf>
    <xf numFmtId="0" fontId="11" fillId="0" borderId="4" xfId="249" applyFont="1" applyBorder="1" applyAlignment="1">
      <alignment horizontal="center" vertical="center"/>
    </xf>
    <xf numFmtId="0" fontId="11" fillId="0" borderId="4" xfId="296" applyFont="1" applyBorder="1" applyAlignment="1">
      <alignment horizontal="center" vertical="center"/>
    </xf>
    <xf numFmtId="0" fontId="8" fillId="0" borderId="4" xfId="300" applyFont="1" applyFill="1" applyBorder="1" applyAlignment="1">
      <alignment horizontal="center" vertical="center"/>
    </xf>
    <xf numFmtId="0" fontId="11" fillId="0" borderId="4" xfId="291" applyFont="1" applyBorder="1" applyAlignment="1">
      <alignment horizontal="center" vertical="center"/>
    </xf>
    <xf numFmtId="0" fontId="11" fillId="0" borderId="4" xfId="297" applyFont="1" applyBorder="1" applyAlignment="1">
      <alignment horizontal="center" vertical="center"/>
    </xf>
    <xf numFmtId="49" fontId="11" fillId="0" borderId="4" xfId="327" applyNumberFormat="1" applyFont="1" applyBorder="1" applyAlignment="1">
      <alignment horizontal="center" vertical="center"/>
    </xf>
    <xf numFmtId="49" fontId="11" fillId="0" borderId="4" xfId="330" applyNumberFormat="1" applyFont="1" applyBorder="1" applyAlignment="1">
      <alignment horizontal="center" vertical="center"/>
    </xf>
    <xf numFmtId="49" fontId="11" fillId="0" borderId="4" xfId="324" applyNumberFormat="1" applyFont="1" applyBorder="1" applyAlignment="1">
      <alignment horizontal="center" vertical="center"/>
    </xf>
    <xf numFmtId="0" fontId="12" fillId="0" borderId="4" xfId="202" applyFont="1" applyFill="1" applyBorder="1" applyAlignment="1">
      <alignment horizontal="center" vertical="center" wrapText="1"/>
    </xf>
    <xf numFmtId="0" fontId="8" fillId="0" borderId="4" xfId="328" applyFont="1" applyFill="1" applyBorder="1" applyAlignment="1">
      <alignment horizontal="center" vertical="center" wrapText="1"/>
    </xf>
    <xf numFmtId="0" fontId="8" fillId="0" borderId="4" xfId="336" applyFont="1" applyBorder="1" applyAlignment="1">
      <alignment horizontal="center" vertical="center"/>
    </xf>
    <xf numFmtId="0" fontId="15" fillId="0" borderId="4" xfId="334" applyFont="1" applyBorder="1" applyAlignment="1">
      <alignment horizontal="center" vertical="center" wrapText="1"/>
    </xf>
  </cellXfs>
  <cellStyles count="341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4 4 13" xfId="7"/>
    <cellStyle name="常规 2 11" xfId="8"/>
    <cellStyle name="常规 5 2 9" xfId="9"/>
    <cellStyle name="常规 10 3" xfId="10"/>
    <cellStyle name="常规 4 4 8" xfId="11"/>
    <cellStyle name="常规 3 4 3" xfId="12"/>
    <cellStyle name="千位分隔[0]" xfId="13" builtinId="6"/>
    <cellStyle name="常规 31 2" xfId="14"/>
    <cellStyle name="40% - 强调文字颜色 3" xfId="15" builtinId="39"/>
    <cellStyle name="差" xfId="16" builtinId="27"/>
    <cellStyle name="千位分隔" xfId="17" builtinId="3"/>
    <cellStyle name="60% - 强调文字颜色 3" xfId="18" builtinId="40"/>
    <cellStyle name="超链接" xfId="19" builtinId="8"/>
    <cellStyle name="百分比" xfId="20" builtinId="5"/>
    <cellStyle name="已访问的超链接" xfId="21" builtinId="9"/>
    <cellStyle name="常规 6" xfId="22"/>
    <cellStyle name="常规 3 3 8" xfId="23"/>
    <cellStyle name="注释" xfId="24" builtinId="10"/>
    <cellStyle name="60% - 强调文字颜色 2" xfId="25" builtinId="36"/>
    <cellStyle name="常规 5 2 4" xfId="26"/>
    <cellStyle name="标题 4" xfId="27" builtinId="19"/>
    <cellStyle name="常规 4 4 3" xfId="28"/>
    <cellStyle name="警告文本" xfId="29" builtinId="11"/>
    <cellStyle name="常规 5 2" xfId="30"/>
    <cellStyle name="标题" xfId="31" builtinId="15"/>
    <cellStyle name="常规 12" xfId="32"/>
    <cellStyle name="解释性文本" xfId="33" builtinId="53"/>
    <cellStyle name="常规 31 13" xfId="34"/>
    <cellStyle name="标题 1" xfId="35" builtinId="16"/>
    <cellStyle name="常规 5 2 2" xfId="36"/>
    <cellStyle name="标题 2" xfId="37" builtinId="17"/>
    <cellStyle name="60% - 强调文字颜色 1" xfId="38" builtinId="32"/>
    <cellStyle name="常规 5 2 3" xfId="39"/>
    <cellStyle name="标题 3" xfId="40" builtinId="18"/>
    <cellStyle name="60% - 强调文字颜色 4" xfId="41" builtinId="44"/>
    <cellStyle name="输出" xfId="42" builtinId="21"/>
    <cellStyle name="常规 6 4 6" xfId="43"/>
    <cellStyle name="常规 31" xfId="44"/>
    <cellStyle name="常规 26" xfId="45"/>
    <cellStyle name="计算" xfId="46" builtinId="22"/>
    <cellStyle name="检查单元格" xfId="47" builtinId="23"/>
    <cellStyle name="20% - 强调文字颜色 6" xfId="48" builtinId="50"/>
    <cellStyle name="强调文字颜色 2" xfId="49" builtinId="33"/>
    <cellStyle name="常规 6 2 3" xfId="50"/>
    <cellStyle name="链接单元格" xfId="51" builtinId="24"/>
    <cellStyle name="汇总" xfId="52" builtinId="25"/>
    <cellStyle name="好" xfId="53" builtinId="26"/>
    <cellStyle name="常规 21" xfId="54"/>
    <cellStyle name="常规 16" xfId="55"/>
    <cellStyle name="常规 3 2 6" xfId="56"/>
    <cellStyle name="适中" xfId="57" builtinId="28"/>
    <cellStyle name="20% - 强调文字颜色 5" xfId="58" builtinId="46"/>
    <cellStyle name="常规 6 4 13" xfId="59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常规 31 3" xfId="68"/>
    <cellStyle name="40% - 强调文字颜色 4" xfId="69" builtinId="43"/>
    <cellStyle name="强调文字颜色 5" xfId="70" builtinId="45"/>
    <cellStyle name="常规 31 4" xfId="71"/>
    <cellStyle name="40% - 强调文字颜色 5" xfId="72" builtinId="47"/>
    <cellStyle name="60% - 强调文字颜色 5" xfId="73" builtinId="48"/>
    <cellStyle name="强调文字颜色 6" xfId="74" builtinId="49"/>
    <cellStyle name="常规 10" xfId="75"/>
    <cellStyle name="常规 31 5" xfId="76"/>
    <cellStyle name="40% - 强调文字颜色 6" xfId="77" builtinId="51"/>
    <cellStyle name="常规 4 4 12" xfId="78"/>
    <cellStyle name="常规 2 10" xfId="79"/>
    <cellStyle name="常规 5 2 8" xfId="80"/>
    <cellStyle name="常规 10 2" xfId="81"/>
    <cellStyle name="60% - 强调文字颜色 6" xfId="82" builtinId="52"/>
    <cellStyle name="常规 10 4" xfId="83"/>
    <cellStyle name="常规 11" xfId="84"/>
    <cellStyle name="常规 13" xfId="85"/>
    <cellStyle name="常规 14" xfId="86"/>
    <cellStyle name="常规 20" xfId="87"/>
    <cellStyle name="常规 15" xfId="88"/>
    <cellStyle name="常规 6 4 2" xfId="89"/>
    <cellStyle name="常规 22" xfId="90"/>
    <cellStyle name="常规 17" xfId="91"/>
    <cellStyle name="常规 6 4 3" xfId="92"/>
    <cellStyle name="常规 23" xfId="93"/>
    <cellStyle name="常规 18" xfId="94"/>
    <cellStyle name="常规 6 4 4" xfId="95"/>
    <cellStyle name="常规 24" xfId="96"/>
    <cellStyle name="常规 19" xfId="97"/>
    <cellStyle name="常规 3 3 4" xfId="98"/>
    <cellStyle name="常规 2" xfId="99"/>
    <cellStyle name="常规 2 12" xfId="100"/>
    <cellStyle name="常规 2 13" xfId="101"/>
    <cellStyle name="常规 2 14" xfId="102"/>
    <cellStyle name="常规 2 20" xfId="103"/>
    <cellStyle name="常规 2 15" xfId="104"/>
    <cellStyle name="常规 2 16" xfId="105"/>
    <cellStyle name="常规 2 17" xfId="106"/>
    <cellStyle name="常规 2 18" xfId="107"/>
    <cellStyle name="常规 2 19" xfId="108"/>
    <cellStyle name="常规 2 2" xfId="109"/>
    <cellStyle name="常规 2 3" xfId="110"/>
    <cellStyle name="常规 2 4" xfId="111"/>
    <cellStyle name="常规 2 5" xfId="112"/>
    <cellStyle name="常规 2 6" xfId="113"/>
    <cellStyle name="常规 2 7" xfId="114"/>
    <cellStyle name="常规 2 8" xfId="115"/>
    <cellStyle name="常规 2 9" xfId="116"/>
    <cellStyle name="常规 24 2" xfId="117"/>
    <cellStyle name="常规 24 3" xfId="118"/>
    <cellStyle name="常规 24 4" xfId="119"/>
    <cellStyle name="常规 6 4 5" xfId="120"/>
    <cellStyle name="常规 30" xfId="121"/>
    <cellStyle name="常规 25" xfId="122"/>
    <cellStyle name="常规 6 4 7" xfId="123"/>
    <cellStyle name="常规 32" xfId="124"/>
    <cellStyle name="常规 27" xfId="125"/>
    <cellStyle name="常规 6 4 8" xfId="126"/>
    <cellStyle name="常规 33" xfId="127"/>
    <cellStyle name="常规 28" xfId="128"/>
    <cellStyle name="常规 6 4 9" xfId="129"/>
    <cellStyle name="常规 34" xfId="130"/>
    <cellStyle name="常规 29" xfId="131"/>
    <cellStyle name="常规 29 10" xfId="132"/>
    <cellStyle name="常规 3 2" xfId="133"/>
    <cellStyle name="常规 29 11" xfId="134"/>
    <cellStyle name="常规 3 3" xfId="135"/>
    <cellStyle name="常规 29 12" xfId="136"/>
    <cellStyle name="常规 3 4" xfId="137"/>
    <cellStyle name="常规 29 13" xfId="138"/>
    <cellStyle name="常规 29 2" xfId="139"/>
    <cellStyle name="常规 29 3" xfId="140"/>
    <cellStyle name="常规 29 4" xfId="141"/>
    <cellStyle name="常规 29 5" xfId="142"/>
    <cellStyle name="常规 29 6" xfId="143"/>
    <cellStyle name="常规 29 7" xfId="144"/>
    <cellStyle name="常规 29 8" xfId="145"/>
    <cellStyle name="常规 29 9" xfId="146"/>
    <cellStyle name="常规 3 3 5" xfId="147"/>
    <cellStyle name="常规 3" xfId="148"/>
    <cellStyle name="常规 3 2 10" xfId="149"/>
    <cellStyle name="常规 3 2 11" xfId="150"/>
    <cellStyle name="常规 3 2 12" xfId="151"/>
    <cellStyle name="常规 3 2 13" xfId="152"/>
    <cellStyle name="常规 31 7" xfId="153"/>
    <cellStyle name="常规 3 2 2" xfId="154"/>
    <cellStyle name="常规 31 8" xfId="155"/>
    <cellStyle name="常规 3 2 3" xfId="156"/>
    <cellStyle name="常规 31 9" xfId="157"/>
    <cellStyle name="常规 3 2 4" xfId="158"/>
    <cellStyle name="常规 3 2 5" xfId="159"/>
    <cellStyle name="常规 3 2 7" xfId="160"/>
    <cellStyle name="常规 3 2 8" xfId="161"/>
    <cellStyle name="常规 3 2 9" xfId="162"/>
    <cellStyle name="常规 3 3 10" xfId="163"/>
    <cellStyle name="常规 3 3 11" xfId="164"/>
    <cellStyle name="常规 3 3 12" xfId="165"/>
    <cellStyle name="常规 3 3 13" xfId="166"/>
    <cellStyle name="常规 3 3 2" xfId="167"/>
    <cellStyle name="常规 3 3 3" xfId="168"/>
    <cellStyle name="常规 4" xfId="169"/>
    <cellStyle name="常规 3 3 6" xfId="170"/>
    <cellStyle name="常规 5" xfId="171"/>
    <cellStyle name="常规 3 3 7" xfId="172"/>
    <cellStyle name="常规 7" xfId="173"/>
    <cellStyle name="常规 3 3 9" xfId="174"/>
    <cellStyle name="常规 3 4 10" xfId="175"/>
    <cellStyle name="常规 3 4 11" xfId="176"/>
    <cellStyle name="常规 3 4 12" xfId="177"/>
    <cellStyle name="常规 3 4 13" xfId="178"/>
    <cellStyle name="常规 3 4 2" xfId="179"/>
    <cellStyle name="常规 3 4 4" xfId="180"/>
    <cellStyle name="常规 3 4 5" xfId="181"/>
    <cellStyle name="常规 3 4 6" xfId="182"/>
    <cellStyle name="常规 3 4 7" xfId="183"/>
    <cellStyle name="常规 3 4 8" xfId="184"/>
    <cellStyle name="常规 3 4 9" xfId="185"/>
    <cellStyle name="常规 30 10" xfId="186"/>
    <cellStyle name="常规 30 11" xfId="187"/>
    <cellStyle name="常规 30 12" xfId="188"/>
    <cellStyle name="常规 30 13" xfId="189"/>
    <cellStyle name="常规 30 2" xfId="190"/>
    <cellStyle name="常规 30 3" xfId="191"/>
    <cellStyle name="常规 30 4" xfId="192"/>
    <cellStyle name="常规 30 5" xfId="193"/>
    <cellStyle name="常规 30 6" xfId="194"/>
    <cellStyle name="常规 30 7" xfId="195"/>
    <cellStyle name="常规 30 8" xfId="196"/>
    <cellStyle name="常规 30 9" xfId="197"/>
    <cellStyle name="常规 31 10" xfId="198"/>
    <cellStyle name="常规 31 11" xfId="199"/>
    <cellStyle name="常规 31 12" xfId="200"/>
    <cellStyle name="常规 31 6" xfId="201"/>
    <cellStyle name="常规 40" xfId="202"/>
    <cellStyle name="常规 35" xfId="203"/>
    <cellStyle name="常规 41" xfId="204"/>
    <cellStyle name="常规 36" xfId="205"/>
    <cellStyle name="常规 42" xfId="206"/>
    <cellStyle name="常规 37" xfId="207"/>
    <cellStyle name="常规 38" xfId="208"/>
    <cellStyle name="常规 4 2" xfId="209"/>
    <cellStyle name="常规 4 2 10" xfId="210"/>
    <cellStyle name="常规 4 2 11" xfId="211"/>
    <cellStyle name="常规 4 2 12" xfId="212"/>
    <cellStyle name="常规 4 2 13" xfId="213"/>
    <cellStyle name="常规 4 4" xfId="214"/>
    <cellStyle name="常规 4 2 2" xfId="215"/>
    <cellStyle name="常规 4 2 3" xfId="216"/>
    <cellStyle name="常规 4 2 4" xfId="217"/>
    <cellStyle name="常规 4 2 5" xfId="218"/>
    <cellStyle name="常规 4 2 6" xfId="219"/>
    <cellStyle name="常规 4 2 7" xfId="220"/>
    <cellStyle name="常规 4 2 8" xfId="221"/>
    <cellStyle name="常规 4 2 9" xfId="222"/>
    <cellStyle name="常规 4 3" xfId="223"/>
    <cellStyle name="常规 4 3 10" xfId="224"/>
    <cellStyle name="常规 4 3 11" xfId="225"/>
    <cellStyle name="常规 4 3 12" xfId="226"/>
    <cellStyle name="常规 4 3 13" xfId="227"/>
    <cellStyle name="常规 5 4" xfId="228"/>
    <cellStyle name="常规 4 3 2" xfId="229"/>
    <cellStyle name="常规 4 3 3" xfId="230"/>
    <cellStyle name="常规 4 3 4" xfId="231"/>
    <cellStyle name="常规 4 3 5" xfId="232"/>
    <cellStyle name="常规 4 3 6" xfId="233"/>
    <cellStyle name="常规 4 3 7" xfId="234"/>
    <cellStyle name="常规 6 4 10" xfId="235"/>
    <cellStyle name="常规 4 3 8" xfId="236"/>
    <cellStyle name="常规 6 4 11" xfId="237"/>
    <cellStyle name="常规 4 3 9" xfId="238"/>
    <cellStyle name="常规 4 4 10" xfId="239"/>
    <cellStyle name="常规 4 4 11" xfId="240"/>
    <cellStyle name="常规 6 4" xfId="241"/>
    <cellStyle name="常规 4 4 2" xfId="242"/>
    <cellStyle name="常规 4 4 4" xfId="243"/>
    <cellStyle name="常规 4 4 5" xfId="244"/>
    <cellStyle name="常规 4 4 6" xfId="245"/>
    <cellStyle name="常规 4 4 7" xfId="246"/>
    <cellStyle name="常规 4 4 9" xfId="247"/>
    <cellStyle name="常规 50" xfId="248"/>
    <cellStyle name="常规 45" xfId="249"/>
    <cellStyle name="常规 51" xfId="250"/>
    <cellStyle name="常规 46" xfId="251"/>
    <cellStyle name="常规 52" xfId="252"/>
    <cellStyle name="常规 47" xfId="253"/>
    <cellStyle name="常规 53" xfId="254"/>
    <cellStyle name="常规 48" xfId="255"/>
    <cellStyle name="常规 6 2 10" xfId="256"/>
    <cellStyle name="常规 54" xfId="257"/>
    <cellStyle name="常规 49" xfId="258"/>
    <cellStyle name="常规 5 2 10" xfId="259"/>
    <cellStyle name="常规 5 2 11" xfId="260"/>
    <cellStyle name="常规 5 2 12" xfId="261"/>
    <cellStyle name="常规 5 2 13" xfId="262"/>
    <cellStyle name="常规 5 2 5" xfId="263"/>
    <cellStyle name="常规 5 2 6" xfId="264"/>
    <cellStyle name="常规 5 2 7" xfId="265"/>
    <cellStyle name="常规 5 3" xfId="266"/>
    <cellStyle name="常规 5 3 10" xfId="267"/>
    <cellStyle name="常规 5 3 11" xfId="268"/>
    <cellStyle name="常规 5 3 12" xfId="269"/>
    <cellStyle name="常规 5 3 13" xfId="270"/>
    <cellStyle name="常规 5 3 2" xfId="271"/>
    <cellStyle name="常规 5 3 3" xfId="272"/>
    <cellStyle name="常规 5 3 4" xfId="273"/>
    <cellStyle name="常规 5 3 5" xfId="274"/>
    <cellStyle name="常规 5 3 6" xfId="275"/>
    <cellStyle name="常规 5 3 7" xfId="276"/>
    <cellStyle name="常规 5 3 8" xfId="277"/>
    <cellStyle name="常规 5 3 9" xfId="278"/>
    <cellStyle name="常规 5 4 10" xfId="279"/>
    <cellStyle name="常规 5 4 11" xfId="280"/>
    <cellStyle name="常规 5 4 12" xfId="281"/>
    <cellStyle name="常规 5 4 13" xfId="282"/>
    <cellStyle name="常规 5 4 2" xfId="283"/>
    <cellStyle name="常规 5 4 3" xfId="284"/>
    <cellStyle name="常规 5 4 4" xfId="285"/>
    <cellStyle name="常规 5 4 5" xfId="286"/>
    <cellStyle name="常规 5 4 6" xfId="287"/>
    <cellStyle name="常规 5 4 7" xfId="288"/>
    <cellStyle name="常规 5 4 8" xfId="289"/>
    <cellStyle name="常规 5 4 9" xfId="290"/>
    <cellStyle name="常规 60" xfId="291"/>
    <cellStyle name="常规 6 2 11" xfId="292"/>
    <cellStyle name="常规 55" xfId="293"/>
    <cellStyle name="常规 61" xfId="294"/>
    <cellStyle name="常规 6 2 12" xfId="295"/>
    <cellStyle name="常规 56" xfId="296"/>
    <cellStyle name="常规 62" xfId="297"/>
    <cellStyle name="常规 6 2 13" xfId="298"/>
    <cellStyle name="常规 57" xfId="299"/>
    <cellStyle name="常规 58" xfId="300"/>
    <cellStyle name="常规 59" xfId="301"/>
    <cellStyle name="常规 6 2" xfId="302"/>
    <cellStyle name="常规 6 2 2" xfId="303"/>
    <cellStyle name="常规 6 2 4" xfId="304"/>
    <cellStyle name="常规 6 2 5" xfId="305"/>
    <cellStyle name="常规 6 2 6" xfId="306"/>
    <cellStyle name="常规 6 2 7" xfId="307"/>
    <cellStyle name="常规 6 2 8" xfId="308"/>
    <cellStyle name="常规 6 2 9" xfId="309"/>
    <cellStyle name="常规 6 3" xfId="310"/>
    <cellStyle name="常规 6 3 10" xfId="311"/>
    <cellStyle name="常规 6 3 11" xfId="312"/>
    <cellStyle name="常规 6 3 12" xfId="313"/>
    <cellStyle name="常规 6 3 13" xfId="314"/>
    <cellStyle name="常规 6 3 2" xfId="315"/>
    <cellStyle name="常规 6 3 3" xfId="316"/>
    <cellStyle name="常规 6 3 4" xfId="317"/>
    <cellStyle name="常规 6 3 5" xfId="318"/>
    <cellStyle name="常规 6 3 6" xfId="319"/>
    <cellStyle name="常规 6 3 7" xfId="320"/>
    <cellStyle name="常规 6 3 8" xfId="321"/>
    <cellStyle name="常规 6 3 9" xfId="322"/>
    <cellStyle name="常规 6 4 12" xfId="323"/>
    <cellStyle name="常规 72" xfId="324"/>
    <cellStyle name="常规 67" xfId="325"/>
    <cellStyle name="常规 73" xfId="326"/>
    <cellStyle name="常规 68" xfId="327"/>
    <cellStyle name="常规 74" xfId="328"/>
    <cellStyle name="常规 69" xfId="329"/>
    <cellStyle name="常规 70" xfId="330"/>
    <cellStyle name="常规 71" xfId="331"/>
    <cellStyle name="常规 80" xfId="332"/>
    <cellStyle name="常规 75" xfId="333"/>
    <cellStyle name="常规 81" xfId="334"/>
    <cellStyle name="常规 76" xfId="335"/>
    <cellStyle name="常规 77" xfId="336"/>
    <cellStyle name="常规 79" xfId="337"/>
    <cellStyle name="常规 8" xfId="338"/>
    <cellStyle name="常规 9" xfId="339"/>
    <cellStyle name="常规_莲湖区12批60户联审" xfId="34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11" sqref="N11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4.125" style="2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71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72" t="s">
        <v>11</v>
      </c>
      <c r="K3" s="73" t="s">
        <v>12</v>
      </c>
    </row>
    <row r="4" spans="1:11">
      <c r="A4" s="11">
        <v>1</v>
      </c>
      <c r="B4" s="11" t="s">
        <v>13</v>
      </c>
      <c r="C4" s="12" t="s">
        <v>14</v>
      </c>
      <c r="D4" s="12" t="s">
        <v>15</v>
      </c>
      <c r="E4" s="11" t="s">
        <v>16</v>
      </c>
      <c r="F4" s="13" t="s">
        <v>17</v>
      </c>
      <c r="G4" s="14" t="s">
        <v>18</v>
      </c>
      <c r="H4" s="14" t="s">
        <v>19</v>
      </c>
      <c r="I4" s="11">
        <f>76320/12</f>
        <v>6360</v>
      </c>
      <c r="J4" s="74" t="s">
        <v>20</v>
      </c>
      <c r="K4" s="39" t="s">
        <v>21</v>
      </c>
    </row>
    <row r="5" spans="1:11">
      <c r="A5" s="11"/>
      <c r="B5" s="15" t="s">
        <v>22</v>
      </c>
      <c r="C5" s="12" t="s">
        <v>23</v>
      </c>
      <c r="D5" s="12" t="s">
        <v>24</v>
      </c>
      <c r="E5" s="11" t="s">
        <v>25</v>
      </c>
      <c r="F5" s="13" t="s">
        <v>26</v>
      </c>
      <c r="G5" s="14" t="s">
        <v>27</v>
      </c>
      <c r="H5" s="14" t="s">
        <v>28</v>
      </c>
      <c r="I5" s="11">
        <f>20004/12</f>
        <v>1667</v>
      </c>
      <c r="J5" s="74" t="s">
        <v>20</v>
      </c>
      <c r="K5" s="68"/>
    </row>
    <row r="6" spans="1:11">
      <c r="A6" s="11"/>
      <c r="B6" s="15" t="s">
        <v>29</v>
      </c>
      <c r="C6" s="12" t="s">
        <v>30</v>
      </c>
      <c r="D6" s="12" t="s">
        <v>24</v>
      </c>
      <c r="E6" s="11" t="s">
        <v>31</v>
      </c>
      <c r="F6" s="13" t="s">
        <v>32</v>
      </c>
      <c r="G6" s="14" t="s">
        <v>33</v>
      </c>
      <c r="H6" s="14" t="s">
        <v>28</v>
      </c>
      <c r="I6" s="11"/>
      <c r="J6" s="74" t="s">
        <v>34</v>
      </c>
      <c r="K6" s="68"/>
    </row>
    <row r="7" s="1" customFormat="1" spans="1:11">
      <c r="A7" s="11">
        <v>2</v>
      </c>
      <c r="B7" s="11" t="s">
        <v>13</v>
      </c>
      <c r="C7" s="16" t="s">
        <v>35</v>
      </c>
      <c r="D7" s="16" t="s">
        <v>15</v>
      </c>
      <c r="E7" s="11" t="s">
        <v>36</v>
      </c>
      <c r="F7" s="13" t="s">
        <v>37</v>
      </c>
      <c r="G7" s="16" t="s">
        <v>38</v>
      </c>
      <c r="H7" s="16" t="s">
        <v>39</v>
      </c>
      <c r="I7" s="11">
        <f>32400/12</f>
        <v>2700</v>
      </c>
      <c r="J7" s="16" t="s">
        <v>34</v>
      </c>
      <c r="K7" s="39" t="s">
        <v>40</v>
      </c>
    </row>
    <row r="8" s="1" customFormat="1" spans="1:11">
      <c r="A8" s="11">
        <v>3</v>
      </c>
      <c r="B8" s="11" t="s">
        <v>13</v>
      </c>
      <c r="C8" s="17" t="s">
        <v>41</v>
      </c>
      <c r="D8" s="17" t="s">
        <v>24</v>
      </c>
      <c r="E8" s="11" t="s">
        <v>36</v>
      </c>
      <c r="F8" s="13" t="s">
        <v>42</v>
      </c>
      <c r="G8" s="18" t="s">
        <v>43</v>
      </c>
      <c r="H8" s="19" t="s">
        <v>44</v>
      </c>
      <c r="I8" s="11">
        <f>36000/12</f>
        <v>3000</v>
      </c>
      <c r="J8" s="75" t="s">
        <v>20</v>
      </c>
      <c r="K8" s="39" t="s">
        <v>45</v>
      </c>
    </row>
    <row r="9" s="1" customFormat="1" spans="1:11">
      <c r="A9" s="11"/>
      <c r="B9" s="15" t="s">
        <v>22</v>
      </c>
      <c r="C9" s="17" t="s">
        <v>46</v>
      </c>
      <c r="D9" s="17" t="s">
        <v>15</v>
      </c>
      <c r="E9" s="11" t="s">
        <v>25</v>
      </c>
      <c r="F9" s="13" t="s">
        <v>47</v>
      </c>
      <c r="G9" s="19" t="s">
        <v>48</v>
      </c>
      <c r="H9" s="19" t="s">
        <v>49</v>
      </c>
      <c r="I9" s="11">
        <f>34200/12</f>
        <v>2850</v>
      </c>
      <c r="J9" s="75" t="s">
        <v>20</v>
      </c>
      <c r="K9" s="68"/>
    </row>
    <row r="10" s="1" customFormat="1" spans="1:11">
      <c r="A10" s="11">
        <v>4</v>
      </c>
      <c r="B10" s="11" t="s">
        <v>13</v>
      </c>
      <c r="C10" s="20" t="s">
        <v>50</v>
      </c>
      <c r="D10" s="20" t="s">
        <v>15</v>
      </c>
      <c r="E10" s="11" t="s">
        <v>36</v>
      </c>
      <c r="F10" s="13" t="s">
        <v>51</v>
      </c>
      <c r="G10" s="21" t="s">
        <v>52</v>
      </c>
      <c r="H10" s="21" t="s">
        <v>44</v>
      </c>
      <c r="I10" s="11">
        <f>37200/12</f>
        <v>3100</v>
      </c>
      <c r="J10" s="74" t="s">
        <v>20</v>
      </c>
      <c r="K10" s="39" t="s">
        <v>45</v>
      </c>
    </row>
    <row r="11" s="1" customFormat="1" spans="1:11">
      <c r="A11" s="11"/>
      <c r="B11" s="15" t="s">
        <v>22</v>
      </c>
      <c r="C11" s="20" t="s">
        <v>53</v>
      </c>
      <c r="D11" s="20" t="s">
        <v>24</v>
      </c>
      <c r="E11" s="11" t="s">
        <v>25</v>
      </c>
      <c r="F11" s="13" t="s">
        <v>54</v>
      </c>
      <c r="G11" s="21" t="s">
        <v>55</v>
      </c>
      <c r="H11" s="21" t="s">
        <v>56</v>
      </c>
      <c r="I11" s="11">
        <f>33600/12</f>
        <v>2800</v>
      </c>
      <c r="J11" s="74" t="s">
        <v>20</v>
      </c>
      <c r="K11" s="39"/>
    </row>
    <row r="12" s="1" customFormat="1" spans="1:11">
      <c r="A12" s="11"/>
      <c r="B12" s="15" t="s">
        <v>29</v>
      </c>
      <c r="C12" s="22" t="s">
        <v>57</v>
      </c>
      <c r="D12" s="22" t="s">
        <v>24</v>
      </c>
      <c r="E12" s="11" t="s">
        <v>31</v>
      </c>
      <c r="F12" s="13" t="s">
        <v>58</v>
      </c>
      <c r="G12" s="23" t="s">
        <v>33</v>
      </c>
      <c r="H12" s="21" t="s">
        <v>59</v>
      </c>
      <c r="I12" s="11"/>
      <c r="J12" s="74" t="s">
        <v>34</v>
      </c>
      <c r="K12" s="39"/>
    </row>
    <row r="13" s="1" customFormat="1" spans="1:11">
      <c r="A13" s="11">
        <v>5</v>
      </c>
      <c r="B13" s="24" t="s">
        <v>13</v>
      </c>
      <c r="C13" s="24" t="s">
        <v>60</v>
      </c>
      <c r="D13" s="24" t="s">
        <v>15</v>
      </c>
      <c r="E13" s="24" t="s">
        <v>36</v>
      </c>
      <c r="F13" s="13" t="s">
        <v>61</v>
      </c>
      <c r="G13" s="24" t="s">
        <v>62</v>
      </c>
      <c r="H13" s="24" t="s">
        <v>44</v>
      </c>
      <c r="I13" s="11">
        <f>37200/12</f>
        <v>3100</v>
      </c>
      <c r="J13" s="74" t="s">
        <v>34</v>
      </c>
      <c r="K13" s="40" t="s">
        <v>45</v>
      </c>
    </row>
    <row r="14" spans="1:11">
      <c r="A14" s="25">
        <v>6</v>
      </c>
      <c r="B14" s="15" t="s">
        <v>13</v>
      </c>
      <c r="C14" s="26" t="s">
        <v>63</v>
      </c>
      <c r="D14" s="26" t="s">
        <v>15</v>
      </c>
      <c r="E14" s="15" t="s">
        <v>36</v>
      </c>
      <c r="F14" s="13" t="s">
        <v>64</v>
      </c>
      <c r="G14" s="27" t="s">
        <v>65</v>
      </c>
      <c r="H14" s="27" t="s">
        <v>44</v>
      </c>
      <c r="I14" s="25">
        <f>3500</f>
        <v>3500</v>
      </c>
      <c r="J14" s="76" t="s">
        <v>34</v>
      </c>
      <c r="K14" s="40" t="s">
        <v>45</v>
      </c>
    </row>
    <row r="15" spans="1:11">
      <c r="A15" s="28">
        <v>7</v>
      </c>
      <c r="B15" s="29" t="s">
        <v>13</v>
      </c>
      <c r="C15" s="29" t="s">
        <v>66</v>
      </c>
      <c r="D15" s="29" t="s">
        <v>15</v>
      </c>
      <c r="E15" s="29" t="s">
        <v>36</v>
      </c>
      <c r="F15" s="13" t="s">
        <v>67</v>
      </c>
      <c r="G15" s="28" t="s">
        <v>68</v>
      </c>
      <c r="H15" s="29" t="s">
        <v>44</v>
      </c>
      <c r="I15" s="25">
        <f>38400/12</f>
        <v>3200</v>
      </c>
      <c r="J15" s="77" t="s">
        <v>20</v>
      </c>
      <c r="K15" s="39" t="s">
        <v>45</v>
      </c>
    </row>
    <row r="16" spans="1:11">
      <c r="A16" s="28"/>
      <c r="B16" s="29" t="s">
        <v>22</v>
      </c>
      <c r="C16" s="29" t="s">
        <v>69</v>
      </c>
      <c r="D16" s="29" t="s">
        <v>24</v>
      </c>
      <c r="E16" s="29" t="s">
        <v>25</v>
      </c>
      <c r="F16" s="13" t="s">
        <v>70</v>
      </c>
      <c r="G16" s="29" t="s">
        <v>71</v>
      </c>
      <c r="H16" s="29" t="s">
        <v>72</v>
      </c>
      <c r="I16" s="25">
        <f>36000/12</f>
        <v>3000</v>
      </c>
      <c r="J16" s="77" t="s">
        <v>20</v>
      </c>
      <c r="K16" s="39"/>
    </row>
    <row r="17" spans="1:11">
      <c r="A17" s="28"/>
      <c r="B17" s="29" t="s">
        <v>29</v>
      </c>
      <c r="C17" s="29" t="s">
        <v>73</v>
      </c>
      <c r="D17" s="29" t="s">
        <v>24</v>
      </c>
      <c r="E17" s="29" t="s">
        <v>31</v>
      </c>
      <c r="F17" s="13" t="s">
        <v>74</v>
      </c>
      <c r="G17" s="28" t="s">
        <v>33</v>
      </c>
      <c r="H17" s="29" t="s">
        <v>72</v>
      </c>
      <c r="I17" s="25"/>
      <c r="J17" s="77" t="s">
        <v>34</v>
      </c>
      <c r="K17" s="39"/>
    </row>
    <row r="18" spans="1:11">
      <c r="A18" s="30">
        <v>8</v>
      </c>
      <c r="B18" s="31" t="s">
        <v>13</v>
      </c>
      <c r="C18" s="31" t="s">
        <v>75</v>
      </c>
      <c r="D18" s="31" t="s">
        <v>24</v>
      </c>
      <c r="E18" s="31" t="s">
        <v>36</v>
      </c>
      <c r="F18" s="13" t="s">
        <v>76</v>
      </c>
      <c r="G18" s="32" t="s">
        <v>71</v>
      </c>
      <c r="H18" s="33" t="s">
        <v>44</v>
      </c>
      <c r="I18" s="25">
        <f>38400/12</f>
        <v>3200</v>
      </c>
      <c r="J18" s="78" t="s">
        <v>77</v>
      </c>
      <c r="K18" s="40" t="s">
        <v>45</v>
      </c>
    </row>
    <row r="19" spans="1:11">
      <c r="A19" s="30">
        <v>9</v>
      </c>
      <c r="B19" s="34" t="s">
        <v>13</v>
      </c>
      <c r="C19" s="34" t="s">
        <v>78</v>
      </c>
      <c r="D19" s="34" t="s">
        <v>15</v>
      </c>
      <c r="E19" s="35" t="s">
        <v>36</v>
      </c>
      <c r="F19" s="13" t="s">
        <v>79</v>
      </c>
      <c r="G19" s="36" t="s">
        <v>71</v>
      </c>
      <c r="H19" s="34" t="s">
        <v>44</v>
      </c>
      <c r="I19" s="25">
        <f>37200/12</f>
        <v>3100</v>
      </c>
      <c r="J19" s="79" t="s">
        <v>34</v>
      </c>
      <c r="K19" s="40" t="s">
        <v>45</v>
      </c>
    </row>
    <row r="20" spans="1:11">
      <c r="A20" s="37">
        <v>10</v>
      </c>
      <c r="B20" s="38" t="s">
        <v>13</v>
      </c>
      <c r="C20" s="38" t="s">
        <v>80</v>
      </c>
      <c r="D20" s="38" t="s">
        <v>24</v>
      </c>
      <c r="E20" s="38" t="s">
        <v>36</v>
      </c>
      <c r="F20" s="13" t="s">
        <v>81</v>
      </c>
      <c r="G20" s="38" t="s">
        <v>71</v>
      </c>
      <c r="H20" s="38" t="s">
        <v>44</v>
      </c>
      <c r="I20" s="25">
        <f>36000/12</f>
        <v>3000</v>
      </c>
      <c r="J20" s="80" t="s">
        <v>34</v>
      </c>
      <c r="K20" s="40" t="s">
        <v>45</v>
      </c>
    </row>
    <row r="21" spans="1:11">
      <c r="A21" s="25">
        <v>11</v>
      </c>
      <c r="B21" s="15" t="s">
        <v>13</v>
      </c>
      <c r="C21" s="39" t="s">
        <v>82</v>
      </c>
      <c r="D21" s="39" t="s">
        <v>24</v>
      </c>
      <c r="E21" s="11" t="s">
        <v>36</v>
      </c>
      <c r="F21" s="13" t="s">
        <v>83</v>
      </c>
      <c r="G21" s="39" t="s">
        <v>84</v>
      </c>
      <c r="H21" s="39" t="s">
        <v>85</v>
      </c>
      <c r="I21" s="25">
        <f>42900/12</f>
        <v>3575</v>
      </c>
      <c r="J21" s="16" t="s">
        <v>20</v>
      </c>
      <c r="K21" s="39" t="s">
        <v>40</v>
      </c>
    </row>
    <row r="22" spans="1:11">
      <c r="A22" s="25"/>
      <c r="B22" s="15" t="s">
        <v>22</v>
      </c>
      <c r="C22" s="40" t="s">
        <v>86</v>
      </c>
      <c r="D22" s="40" t="s">
        <v>15</v>
      </c>
      <c r="E22" s="11" t="s">
        <v>25</v>
      </c>
      <c r="F22" s="13" t="s">
        <v>87</v>
      </c>
      <c r="G22" s="41" t="s">
        <v>88</v>
      </c>
      <c r="H22" s="39" t="s">
        <v>85</v>
      </c>
      <c r="I22" s="25">
        <f>31200/12</f>
        <v>2600</v>
      </c>
      <c r="J22" s="74" t="s">
        <v>20</v>
      </c>
      <c r="K22" s="68"/>
    </row>
    <row r="23" spans="1:11">
      <c r="A23" s="25"/>
      <c r="B23" s="15" t="s">
        <v>29</v>
      </c>
      <c r="C23" s="40" t="s">
        <v>89</v>
      </c>
      <c r="D23" s="40" t="s">
        <v>15</v>
      </c>
      <c r="E23" s="11" t="s">
        <v>31</v>
      </c>
      <c r="F23" s="13" t="s">
        <v>90</v>
      </c>
      <c r="G23" s="25"/>
      <c r="H23" s="39" t="s">
        <v>85</v>
      </c>
      <c r="I23" s="25"/>
      <c r="J23" s="74" t="s">
        <v>34</v>
      </c>
      <c r="K23" s="68"/>
    </row>
    <row r="24" spans="1:11">
      <c r="A24" s="25">
        <v>12</v>
      </c>
      <c r="B24" s="15" t="s">
        <v>13</v>
      </c>
      <c r="C24" s="42" t="s">
        <v>91</v>
      </c>
      <c r="D24" s="42" t="s">
        <v>15</v>
      </c>
      <c r="E24" s="11" t="s">
        <v>36</v>
      </c>
      <c r="F24" s="13" t="s">
        <v>92</v>
      </c>
      <c r="G24" s="43" t="s">
        <v>93</v>
      </c>
      <c r="H24" s="43" t="s">
        <v>94</v>
      </c>
      <c r="I24" s="25">
        <f>72000/12</f>
        <v>6000</v>
      </c>
      <c r="J24" s="16" t="s">
        <v>20</v>
      </c>
      <c r="K24" s="39" t="s">
        <v>95</v>
      </c>
    </row>
    <row r="25" spans="1:11">
      <c r="A25" s="25"/>
      <c r="B25" s="15" t="s">
        <v>22</v>
      </c>
      <c r="C25" s="44" t="s">
        <v>96</v>
      </c>
      <c r="D25" s="44" t="s">
        <v>24</v>
      </c>
      <c r="E25" s="11" t="s">
        <v>25</v>
      </c>
      <c r="F25" s="13" t="s">
        <v>97</v>
      </c>
      <c r="G25" s="43" t="s">
        <v>98</v>
      </c>
      <c r="H25" s="45" t="s">
        <v>99</v>
      </c>
      <c r="I25" s="25">
        <f>36000/12</f>
        <v>3000</v>
      </c>
      <c r="J25" s="74" t="s">
        <v>20</v>
      </c>
      <c r="K25" s="68"/>
    </row>
    <row r="26" spans="1:11">
      <c r="A26" s="25"/>
      <c r="B26" s="15" t="s">
        <v>29</v>
      </c>
      <c r="C26" s="44" t="s">
        <v>100</v>
      </c>
      <c r="D26" s="44" t="s">
        <v>15</v>
      </c>
      <c r="E26" s="11" t="s">
        <v>31</v>
      </c>
      <c r="F26" s="13" t="s">
        <v>101</v>
      </c>
      <c r="G26" s="43" t="s">
        <v>102</v>
      </c>
      <c r="H26" s="45" t="s">
        <v>94</v>
      </c>
      <c r="I26" s="25"/>
      <c r="J26" s="74" t="s">
        <v>34</v>
      </c>
      <c r="K26" s="68"/>
    </row>
    <row r="27" spans="1:11">
      <c r="A27" s="25">
        <v>13</v>
      </c>
      <c r="B27" s="15" t="s">
        <v>13</v>
      </c>
      <c r="C27" s="46" t="s">
        <v>103</v>
      </c>
      <c r="D27" s="46" t="s">
        <v>15</v>
      </c>
      <c r="E27" s="11" t="s">
        <v>36</v>
      </c>
      <c r="F27" s="13" t="s">
        <v>104</v>
      </c>
      <c r="G27" s="47" t="s">
        <v>105</v>
      </c>
      <c r="H27" s="47" t="s">
        <v>106</v>
      </c>
      <c r="I27" s="25">
        <f>43200/12</f>
        <v>3600</v>
      </c>
      <c r="J27" s="16" t="s">
        <v>20</v>
      </c>
      <c r="K27" s="39" t="s">
        <v>107</v>
      </c>
    </row>
    <row r="28" spans="1:11">
      <c r="A28" s="25"/>
      <c r="B28" s="15" t="s">
        <v>22</v>
      </c>
      <c r="C28" s="46" t="s">
        <v>108</v>
      </c>
      <c r="D28" s="46" t="s">
        <v>24</v>
      </c>
      <c r="E28" s="11" t="s">
        <v>25</v>
      </c>
      <c r="F28" s="13" t="s">
        <v>109</v>
      </c>
      <c r="G28" s="47" t="s">
        <v>110</v>
      </c>
      <c r="H28" s="47" t="s">
        <v>106</v>
      </c>
      <c r="I28" s="25">
        <f>30000/12</f>
        <v>2500</v>
      </c>
      <c r="J28" s="74" t="s">
        <v>20</v>
      </c>
      <c r="K28" s="68"/>
    </row>
    <row r="29" spans="1:11">
      <c r="A29" s="25"/>
      <c r="B29" s="15" t="s">
        <v>29</v>
      </c>
      <c r="C29" s="46" t="s">
        <v>111</v>
      </c>
      <c r="D29" s="46" t="s">
        <v>15</v>
      </c>
      <c r="E29" s="11" t="s">
        <v>31</v>
      </c>
      <c r="F29" s="13" t="s">
        <v>112</v>
      </c>
      <c r="G29" s="47"/>
      <c r="H29" s="47" t="s">
        <v>106</v>
      </c>
      <c r="I29" s="25"/>
      <c r="J29" s="74" t="s">
        <v>34</v>
      </c>
      <c r="K29" s="68"/>
    </row>
    <row r="30" spans="1:11">
      <c r="A30" s="48" t="s">
        <v>113</v>
      </c>
      <c r="B30" s="49" t="s">
        <v>13</v>
      </c>
      <c r="C30" s="49" t="s">
        <v>114</v>
      </c>
      <c r="D30" s="49" t="s">
        <v>15</v>
      </c>
      <c r="E30" s="49" t="s">
        <v>36</v>
      </c>
      <c r="F30" s="13" t="s">
        <v>115</v>
      </c>
      <c r="G30" s="50" t="s">
        <v>116</v>
      </c>
      <c r="H30" s="50" t="s">
        <v>117</v>
      </c>
      <c r="I30" s="25">
        <f>38400/12</f>
        <v>3200</v>
      </c>
      <c r="J30" s="81" t="s">
        <v>34</v>
      </c>
      <c r="K30" s="39" t="s">
        <v>107</v>
      </c>
    </row>
    <row r="31" spans="1:11">
      <c r="A31" s="51" t="s">
        <v>118</v>
      </c>
      <c r="B31" s="52" t="s">
        <v>13</v>
      </c>
      <c r="C31" s="52" t="s">
        <v>119</v>
      </c>
      <c r="D31" s="52" t="s">
        <v>24</v>
      </c>
      <c r="E31" s="52" t="s">
        <v>36</v>
      </c>
      <c r="F31" s="13" t="s">
        <v>120</v>
      </c>
      <c r="G31" s="53" t="s">
        <v>121</v>
      </c>
      <c r="H31" s="53" t="s">
        <v>117</v>
      </c>
      <c r="I31" s="25">
        <f>40600/12</f>
        <v>3383.33333333333</v>
      </c>
      <c r="J31" s="82" t="s">
        <v>34</v>
      </c>
      <c r="K31" s="39" t="s">
        <v>107</v>
      </c>
    </row>
    <row r="32" spans="1:11">
      <c r="A32" s="25">
        <v>16</v>
      </c>
      <c r="B32" s="15" t="s">
        <v>13</v>
      </c>
      <c r="C32" s="54" t="s">
        <v>122</v>
      </c>
      <c r="D32" s="54" t="s">
        <v>24</v>
      </c>
      <c r="E32" s="54" t="s">
        <v>36</v>
      </c>
      <c r="F32" s="13" t="s">
        <v>123</v>
      </c>
      <c r="G32" s="54" t="s">
        <v>124</v>
      </c>
      <c r="H32" s="54" t="s">
        <v>117</v>
      </c>
      <c r="I32" s="25">
        <f>36000/12</f>
        <v>3000</v>
      </c>
      <c r="J32" s="83" t="s">
        <v>20</v>
      </c>
      <c r="K32" s="39" t="s">
        <v>107</v>
      </c>
    </row>
    <row r="33" spans="1:11">
      <c r="A33" s="25"/>
      <c r="B33" s="15" t="s">
        <v>22</v>
      </c>
      <c r="C33" s="54" t="s">
        <v>125</v>
      </c>
      <c r="D33" s="54" t="s">
        <v>15</v>
      </c>
      <c r="E33" s="54" t="s">
        <v>25</v>
      </c>
      <c r="F33" s="13" t="s">
        <v>126</v>
      </c>
      <c r="G33" s="54" t="s">
        <v>127</v>
      </c>
      <c r="H33" s="54" t="s">
        <v>128</v>
      </c>
      <c r="I33" s="25">
        <f>40800/12</f>
        <v>3400</v>
      </c>
      <c r="J33" s="83" t="s">
        <v>20</v>
      </c>
      <c r="K33" s="68"/>
    </row>
    <row r="34" spans="1:11">
      <c r="A34" s="25">
        <v>17</v>
      </c>
      <c r="B34" s="15" t="s">
        <v>13</v>
      </c>
      <c r="C34" s="55" t="s">
        <v>129</v>
      </c>
      <c r="D34" s="56" t="s">
        <v>15</v>
      </c>
      <c r="E34" s="11" t="s">
        <v>36</v>
      </c>
      <c r="F34" s="13" t="s">
        <v>130</v>
      </c>
      <c r="G34" s="57" t="s">
        <v>131</v>
      </c>
      <c r="H34" s="57" t="s">
        <v>132</v>
      </c>
      <c r="I34" s="25">
        <f>38400/12</f>
        <v>3200</v>
      </c>
      <c r="J34" s="84" t="s">
        <v>34</v>
      </c>
      <c r="K34" s="39" t="s">
        <v>95</v>
      </c>
    </row>
    <row r="35" spans="1:11">
      <c r="A35" s="25">
        <v>18</v>
      </c>
      <c r="B35" s="15" t="s">
        <v>13</v>
      </c>
      <c r="C35" s="58" t="s">
        <v>133</v>
      </c>
      <c r="D35" s="58" t="s">
        <v>24</v>
      </c>
      <c r="E35" s="15" t="s">
        <v>36</v>
      </c>
      <c r="F35" s="13" t="s">
        <v>134</v>
      </c>
      <c r="G35" s="59" t="s">
        <v>135</v>
      </c>
      <c r="H35" s="60" t="s">
        <v>136</v>
      </c>
      <c r="I35" s="25">
        <f>45600/12</f>
        <v>3800</v>
      </c>
      <c r="J35" s="74" t="s">
        <v>34</v>
      </c>
      <c r="K35" s="39" t="s">
        <v>95</v>
      </c>
    </row>
    <row r="36" spans="1:11">
      <c r="A36" s="25">
        <v>19</v>
      </c>
      <c r="B36" s="15" t="s">
        <v>13</v>
      </c>
      <c r="C36" s="61" t="s">
        <v>137</v>
      </c>
      <c r="D36" s="62" t="s">
        <v>24</v>
      </c>
      <c r="E36" s="11" t="s">
        <v>36</v>
      </c>
      <c r="F36" s="13" t="s">
        <v>138</v>
      </c>
      <c r="G36" s="63" t="s">
        <v>139</v>
      </c>
      <c r="H36" s="63" t="s">
        <v>136</v>
      </c>
      <c r="I36" s="25">
        <f>35820/12</f>
        <v>2985</v>
      </c>
      <c r="J36" s="62" t="s">
        <v>34</v>
      </c>
      <c r="K36" s="39" t="s">
        <v>95</v>
      </c>
    </row>
    <row r="37" spans="1:11">
      <c r="A37" s="25">
        <v>20</v>
      </c>
      <c r="B37" s="64" t="s">
        <v>13</v>
      </c>
      <c r="C37" s="64" t="s">
        <v>140</v>
      </c>
      <c r="D37" s="64" t="s">
        <v>15</v>
      </c>
      <c r="E37" s="11" t="s">
        <v>36</v>
      </c>
      <c r="F37" s="13" t="s">
        <v>141</v>
      </c>
      <c r="G37" s="64" t="s">
        <v>142</v>
      </c>
      <c r="H37" s="64" t="s">
        <v>143</v>
      </c>
      <c r="I37" s="68">
        <f>33600/12</f>
        <v>2800</v>
      </c>
      <c r="J37" s="85" t="s">
        <v>34</v>
      </c>
      <c r="K37" s="39" t="s">
        <v>144</v>
      </c>
    </row>
    <row r="38" spans="1:11">
      <c r="A38" s="65" t="s">
        <v>145</v>
      </c>
      <c r="B38" s="66" t="s">
        <v>13</v>
      </c>
      <c r="C38" s="66" t="s">
        <v>146</v>
      </c>
      <c r="D38" s="67" t="s">
        <v>15</v>
      </c>
      <c r="E38" s="67" t="s">
        <v>36</v>
      </c>
      <c r="F38" s="13" t="s">
        <v>147</v>
      </c>
      <c r="G38" s="66" t="s">
        <v>148</v>
      </c>
      <c r="H38" s="66" t="s">
        <v>149</v>
      </c>
      <c r="I38" s="68">
        <f>26400/12</f>
        <v>2200</v>
      </c>
      <c r="J38" s="86" t="s">
        <v>34</v>
      </c>
      <c r="K38" s="39" t="s">
        <v>144</v>
      </c>
    </row>
    <row r="39" ht="28.5" spans="1:11">
      <c r="A39" s="68">
        <v>22</v>
      </c>
      <c r="B39" s="15" t="s">
        <v>13</v>
      </c>
      <c r="C39" s="69" t="s">
        <v>150</v>
      </c>
      <c r="D39" s="69" t="s">
        <v>15</v>
      </c>
      <c r="E39" s="11" t="s">
        <v>36</v>
      </c>
      <c r="F39" s="13" t="s">
        <v>151</v>
      </c>
      <c r="G39" s="70" t="s">
        <v>152</v>
      </c>
      <c r="H39" s="70" t="s">
        <v>153</v>
      </c>
      <c r="I39" s="68">
        <f>72000/12</f>
        <v>6000</v>
      </c>
      <c r="J39" s="87" t="s">
        <v>20</v>
      </c>
      <c r="K39" s="39" t="s">
        <v>144</v>
      </c>
    </row>
    <row r="40" ht="28.5" spans="1:11">
      <c r="A40" s="68"/>
      <c r="B40" s="15" t="s">
        <v>22</v>
      </c>
      <c r="C40" s="69" t="s">
        <v>154</v>
      </c>
      <c r="D40" s="69" t="s">
        <v>24</v>
      </c>
      <c r="E40" s="11" t="s">
        <v>25</v>
      </c>
      <c r="F40" s="13" t="s">
        <v>155</v>
      </c>
      <c r="G40" s="70" t="s">
        <v>156</v>
      </c>
      <c r="H40" s="70" t="s">
        <v>153</v>
      </c>
      <c r="I40" s="68">
        <f>21600/12</f>
        <v>1800</v>
      </c>
      <c r="J40" s="87" t="s">
        <v>20</v>
      </c>
      <c r="K40" s="68"/>
    </row>
    <row r="41" ht="28.5" spans="1:11">
      <c r="A41" s="68"/>
      <c r="B41" s="15" t="s">
        <v>29</v>
      </c>
      <c r="C41" s="69" t="s">
        <v>157</v>
      </c>
      <c r="D41" s="69" t="s">
        <v>15</v>
      </c>
      <c r="E41" s="11" t="s">
        <v>31</v>
      </c>
      <c r="F41" s="13" t="s">
        <v>158</v>
      </c>
      <c r="G41" s="70" t="s">
        <v>159</v>
      </c>
      <c r="H41" s="70" t="s">
        <v>153</v>
      </c>
      <c r="I41" s="68"/>
      <c r="J41" s="87" t="s">
        <v>34</v>
      </c>
      <c r="K41" s="68"/>
    </row>
    <row r="42" ht="28.5" spans="1:11">
      <c r="A42" s="68"/>
      <c r="B42" s="40" t="s">
        <v>160</v>
      </c>
      <c r="C42" s="69" t="s">
        <v>161</v>
      </c>
      <c r="D42" s="69" t="s">
        <v>15</v>
      </c>
      <c r="E42" s="11" t="s">
        <v>31</v>
      </c>
      <c r="F42" s="13" t="s">
        <v>162</v>
      </c>
      <c r="G42" s="68"/>
      <c r="H42" s="70" t="s">
        <v>153</v>
      </c>
      <c r="I42" s="68"/>
      <c r="J42" s="87" t="s">
        <v>34</v>
      </c>
      <c r="K42" s="68"/>
    </row>
  </sheetData>
  <mergeCells count="20">
    <mergeCell ref="A1:J1"/>
    <mergeCell ref="A2:J2"/>
    <mergeCell ref="A4:A6"/>
    <mergeCell ref="A8:A9"/>
    <mergeCell ref="A10:A12"/>
    <mergeCell ref="A15:A17"/>
    <mergeCell ref="A21:A23"/>
    <mergeCell ref="A24:A26"/>
    <mergeCell ref="A27:A29"/>
    <mergeCell ref="A32:A33"/>
    <mergeCell ref="A39:A42"/>
    <mergeCell ref="K4:K6"/>
    <mergeCell ref="K8:K9"/>
    <mergeCell ref="K10:K12"/>
    <mergeCell ref="K15:K17"/>
    <mergeCell ref="K21:K23"/>
    <mergeCell ref="K24:K26"/>
    <mergeCell ref="K27:K29"/>
    <mergeCell ref="K32:K33"/>
    <mergeCell ref="K39:K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2019-04-08T00:54:13Z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