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<sst xmlns="http://schemas.openxmlformats.org/spreadsheetml/2006/main" count="316" uniqueCount="148">
  <si>
    <t>西安市保障性住房（经适房）资格联审信息表第000批（原表）</t>
  </si>
  <si>
    <t>基本信息（未央区第 178 批 共 17 户，计 37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</si>
  <si>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</si>
  <si>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</si>
  <si>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</si>
  <si>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</si>
  <si>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</si>
  <si>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</si>
  <si>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</si>
  <si>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</si>
  <si>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</si>
  <si>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</si>
  <si>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</si>
  <si>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</si>
  <si>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杜旭</t>
  </si>
  <si>
    <t>男</t>
  </si>
  <si>
    <t>本人</t>
  </si>
  <si>
    <t>612501****05290017</t>
  </si>
  <si>
    <t>仟佰贝整体家居</t>
  </si>
  <si>
    <t>未央区未央宫青门新区</t>
  </si>
  <si>
    <t>已婚</t>
  </si>
  <si>
    <t>未央宫</t>
  </si>
  <si>
    <t>成员1</t>
  </si>
  <si>
    <t>易华婷</t>
  </si>
  <si>
    <t>女</t>
  </si>
  <si>
    <t>配偶</t>
  </si>
  <si>
    <t>610528****01144221</t>
  </si>
  <si>
    <t>其他</t>
  </si>
  <si>
    <t>富平县觅子乡三河村</t>
  </si>
  <si>
    <t>谭福娣</t>
  </si>
  <si>
    <t xml:space="preserve">本人 </t>
  </si>
  <si>
    <t>520201****06174846</t>
  </si>
  <si>
    <t>西安市新城区千纤发制品店</t>
  </si>
  <si>
    <t>西安市未央区二环北路西段288号附2号</t>
  </si>
  <si>
    <t>张学平</t>
  </si>
  <si>
    <t>622427****09102936</t>
  </si>
  <si>
    <t>西安网冠科技有限公司</t>
  </si>
  <si>
    <t>甘肃省临洮县巴下派出所</t>
  </si>
  <si>
    <t>成员2</t>
  </si>
  <si>
    <t>张榆彤</t>
  </si>
  <si>
    <t>子女</t>
  </si>
  <si>
    <t>621124****04282381</t>
  </si>
  <si>
    <t>无</t>
  </si>
  <si>
    <t>未婚</t>
  </si>
  <si>
    <t>李楠</t>
  </si>
  <si>
    <t>610526****07126140</t>
  </si>
  <si>
    <t>西安碑林李国瑞诊所</t>
  </si>
  <si>
    <t>未央区二环北路西段</t>
  </si>
  <si>
    <t>赵品阳</t>
  </si>
  <si>
    <t>610526****04116116</t>
  </si>
  <si>
    <t>长安区嫣然快递代收服务部</t>
  </si>
  <si>
    <t>蒲城县孙镇</t>
  </si>
  <si>
    <t>赵梓嫣</t>
  </si>
  <si>
    <t>610526****06156129</t>
  </si>
  <si>
    <t>董建利</t>
  </si>
  <si>
    <t xml:space="preserve">610112****07042015 </t>
  </si>
  <si>
    <t>西安市爱趣酒店管理有限公司</t>
  </si>
  <si>
    <t>未央区徐家湾街道徐家湾社区</t>
  </si>
  <si>
    <t>徐家湾</t>
  </si>
  <si>
    <t>陈月</t>
  </si>
  <si>
    <t>610112****03202046</t>
  </si>
  <si>
    <t>李震</t>
  </si>
  <si>
    <t>610202****1213085x</t>
  </si>
  <si>
    <t>西安市经济技术开发区鱼之国度水族店</t>
  </si>
  <si>
    <t>王益区七一路街道办事处大同路</t>
  </si>
  <si>
    <t>李子轩</t>
  </si>
  <si>
    <t>610112****03090013</t>
  </si>
  <si>
    <t>谢素侠</t>
  </si>
  <si>
    <t>610203****03293620</t>
  </si>
  <si>
    <t>刘道鸿</t>
  </si>
  <si>
    <t>610203****08304616</t>
  </si>
  <si>
    <t>西安华狮商贸有限公司</t>
  </si>
  <si>
    <t>徐文龙</t>
  </si>
  <si>
    <t>610112****12280516</t>
  </si>
  <si>
    <t>西安任道建设工程有限公司</t>
  </si>
  <si>
    <t>未央区辛家庙派出所</t>
  </si>
  <si>
    <t>辛家庙</t>
  </si>
  <si>
    <t>温 蕾</t>
  </si>
  <si>
    <t>610422****0228172X</t>
  </si>
  <si>
    <t>三原县渠岸乡</t>
  </si>
  <si>
    <t>徐传杰</t>
  </si>
  <si>
    <t>610112****07010554</t>
  </si>
  <si>
    <t>杨飞</t>
  </si>
  <si>
    <t>610112****11020531</t>
  </si>
  <si>
    <t>太华热电</t>
  </si>
  <si>
    <t>未央区辛家庙</t>
  </si>
  <si>
    <t>鹿岁娜</t>
  </si>
  <si>
    <t>610112****08270543</t>
  </si>
  <si>
    <t>杨景麒</t>
  </si>
  <si>
    <t>610112****01030511</t>
  </si>
  <si>
    <t>成员3</t>
  </si>
  <si>
    <t>杨景麟</t>
  </si>
  <si>
    <t>610112****01290510</t>
  </si>
  <si>
    <t>封浩</t>
  </si>
  <si>
    <t>610102****01200912</t>
  </si>
  <si>
    <t>未央人民广播电台</t>
  </si>
  <si>
    <t>未央区太华北路</t>
  </si>
  <si>
    <t>大明宫</t>
  </si>
  <si>
    <t>赵莎</t>
  </si>
  <si>
    <t>610112****06272528</t>
  </si>
  <si>
    <t>雨荷造型</t>
  </si>
  <si>
    <t>未央区张家堡南康新村</t>
  </si>
  <si>
    <t>离异</t>
  </si>
  <si>
    <t>张家堡</t>
  </si>
  <si>
    <t>范瑞</t>
  </si>
  <si>
    <t>610602****08210624</t>
  </si>
  <si>
    <t>张家堡萧家名京九合院</t>
  </si>
  <si>
    <t>刘甲力</t>
  </si>
  <si>
    <t>610124****0920151X</t>
  </si>
  <si>
    <t>中国旅行总社西北有限公司</t>
  </si>
  <si>
    <t>刘佑</t>
  </si>
  <si>
    <t>610403****08273017</t>
  </si>
  <si>
    <t>颜磊</t>
  </si>
  <si>
    <t>610112****01135013</t>
  </si>
  <si>
    <t>陕西华山有色冶金机械厂</t>
  </si>
  <si>
    <r>
      <t>未央区张办华山有色冶金机械厂</t>
    </r>
    <r>
      <rPr>
        <sz val="12"/>
        <color indexed="8"/>
        <rFont val="仿宋"/>
        <charset val="134"/>
      </rPr>
      <t>7-1-2-2</t>
    </r>
  </si>
  <si>
    <t>李铭</t>
  </si>
  <si>
    <t>610112****11082519</t>
  </si>
  <si>
    <t>无业</t>
  </si>
  <si>
    <t>西安市未央区张家堡枣园南岭社区</t>
  </si>
  <si>
    <t>张喜玲</t>
  </si>
  <si>
    <t>610104****0407002x</t>
  </si>
  <si>
    <t>退休</t>
  </si>
  <si>
    <t>西安市未央区张家堡枣园南岭</t>
  </si>
  <si>
    <t>刘燕妮</t>
  </si>
  <si>
    <t>612728****10170267</t>
  </si>
  <si>
    <t>大明宫街道雅荷社区</t>
  </si>
  <si>
    <t>西安市未央区二府庄1号付1号</t>
  </si>
  <si>
    <t>张春梅</t>
  </si>
  <si>
    <t>612324****07250024</t>
  </si>
  <si>
    <t>西安市程程饰品有限公司</t>
  </si>
  <si>
    <t>徐乔</t>
  </si>
  <si>
    <t>421081****07205571</t>
  </si>
  <si>
    <t>陕西炫彩教育科技有限公司</t>
  </si>
  <si>
    <t>未央区草滩100号</t>
  </si>
  <si>
    <t>草滩</t>
  </si>
  <si>
    <t>王洋</t>
  </si>
  <si>
    <t>612429****01251325</t>
  </si>
  <si>
    <t>徐乙哲</t>
  </si>
  <si>
    <t>610112****03281535</t>
  </si>
  <si>
    <t>全琼琼</t>
  </si>
  <si>
    <t>610112****05221527</t>
  </si>
  <si>
    <t>宁强核桃馍</t>
  </si>
  <si>
    <t>未央区草滩73号付3号</t>
  </si>
  <si>
    <t>何惜砚</t>
  </si>
  <si>
    <t>612327****08020117</t>
  </si>
  <si>
    <t>何以晴</t>
  </si>
  <si>
    <t>610112****01101522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</si>
</sst>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5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  <font>
      <sz val="11"/>
      <color rgb="FF000000"/>
      <name val="Tahoma"/>
      <charset val="134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44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19" fillId="24" borderId="1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5" fillId="0" borderId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21" borderId="10" applyNumberFormat="0" applyAlignment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40" fillId="0" borderId="0">
      <alignment vertical="center"/>
    </xf>
    <xf numFmtId="0" fontId="42" fillId="21" borderId="6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1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0" borderId="0"/>
    <xf numFmtId="0" fontId="18" fillId="2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4" fillId="0" borderId="0"/>
    <xf numFmtId="0" fontId="37" fillId="0" borderId="0">
      <alignment vertical="center"/>
    </xf>
    <xf numFmtId="0" fontId="35" fillId="0" borderId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35" fillId="0" borderId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4" fillId="0" borderId="0"/>
    <xf numFmtId="0" fontId="37" fillId="0" borderId="0">
      <alignment vertical="center"/>
    </xf>
    <xf numFmtId="0" fontId="3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5" fillId="0" borderId="0" applyProtection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4" fillId="0" borderId="0"/>
    <xf numFmtId="0" fontId="37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36" fillId="0" borderId="0">
      <alignment vertical="center"/>
    </xf>
    <xf numFmtId="0" fontId="34" fillId="0" borderId="0"/>
    <xf numFmtId="0" fontId="3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0" borderId="0"/>
  </cellStyleXfs>
  <cellXfs count="7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49" fontId="1" fillId="0" borderId="0" xfId="0" applyNumberFormat="1" applyFont="1" applyAlignment="1"/>
    <xf numFmtId="0" fontId="2" fillId="2" borderId="1" xfId="290" applyNumberFormat="1" applyFont="1" applyFill="1" applyBorder="1" applyAlignment="1">
      <alignment horizontal="center" vertical="center" wrapText="1"/>
    </xf>
    <xf numFmtId="0" fontId="3" fillId="2" borderId="2" xfId="290" applyNumberFormat="1" applyFont="1" applyFill="1" applyBorder="1" applyAlignment="1">
      <alignment horizontal="center" vertical="center" wrapText="1"/>
    </xf>
    <xf numFmtId="0" fontId="4" fillId="2" borderId="3" xfId="290" applyFont="1" applyFill="1" applyBorder="1" applyAlignment="1">
      <alignment horizontal="center" vertical="center" wrapText="1"/>
    </xf>
    <xf numFmtId="0" fontId="5" fillId="2" borderId="3" xfId="29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72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119" applyFont="1" applyFill="1" applyBorder="1" applyAlignment="1">
      <alignment horizontal="center" vertical="center" wrapText="1"/>
    </xf>
    <xf numFmtId="0" fontId="10" fillId="0" borderId="4" xfId="122" applyFont="1" applyFill="1" applyBorder="1" applyAlignment="1">
      <alignment horizontal="center" vertical="center" wrapText="1"/>
    </xf>
    <xf numFmtId="0" fontId="11" fillId="0" borderId="4" xfId="92" applyFont="1" applyBorder="1" applyAlignment="1">
      <alignment horizontal="center" vertical="center" wrapText="1"/>
    </xf>
    <xf numFmtId="0" fontId="11" fillId="0" borderId="4" xfId="159" applyFont="1" applyBorder="1" applyAlignment="1">
      <alignment horizontal="center" vertical="center" wrapText="1"/>
    </xf>
    <xf numFmtId="0" fontId="11" fillId="0" borderId="4" xfId="19" applyFont="1" applyBorder="1" applyAlignment="1">
      <alignment horizontal="center" vertical="center" wrapText="1"/>
    </xf>
    <xf numFmtId="0" fontId="10" fillId="0" borderId="4" xfId="185" applyFont="1" applyFill="1" applyBorder="1" applyAlignment="1">
      <alignment horizontal="center" vertical="center" wrapText="1"/>
    </xf>
    <xf numFmtId="0" fontId="11" fillId="0" borderId="4" xfId="78" applyFont="1" applyFill="1" applyBorder="1" applyAlignment="1">
      <alignment horizontal="center" vertical="center" wrapText="1"/>
    </xf>
    <xf numFmtId="0" fontId="11" fillId="0" borderId="4" xfId="79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horizontal="center" vertical="center" wrapText="1"/>
    </xf>
    <xf numFmtId="0" fontId="10" fillId="0" borderId="4" xfId="189" applyFont="1" applyFill="1" applyBorder="1" applyAlignment="1">
      <alignment horizontal="center" vertical="center" wrapText="1"/>
    </xf>
    <xf numFmtId="0" fontId="11" fillId="0" borderId="4" xfId="183" applyFont="1" applyBorder="1" applyAlignment="1">
      <alignment horizontal="center" vertical="center" wrapText="1"/>
    </xf>
    <xf numFmtId="0" fontId="11" fillId="0" borderId="4" xfId="187" applyFont="1" applyBorder="1" applyAlignment="1">
      <alignment horizontal="center" vertical="center" wrapText="1"/>
    </xf>
    <xf numFmtId="0" fontId="11" fillId="0" borderId="4" xfId="183" applyFont="1" applyBorder="1" applyAlignment="1">
      <alignment horizontal="center" vertical="center"/>
    </xf>
    <xf numFmtId="0" fontId="11" fillId="0" borderId="4" xfId="267" applyFont="1" applyBorder="1" applyAlignment="1">
      <alignment horizontal="center" vertical="center" wrapText="1"/>
    </xf>
    <xf numFmtId="49" fontId="11" fillId="0" borderId="4" xfId="267" applyNumberFormat="1" applyFont="1" applyBorder="1" applyAlignment="1">
      <alignment horizontal="center" vertical="center"/>
    </xf>
    <xf numFmtId="0" fontId="11" fillId="0" borderId="4" xfId="268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4" xfId="186" applyFont="1" applyBorder="1" applyAlignment="1">
      <alignment horizontal="center" vertical="center"/>
    </xf>
    <xf numFmtId="49" fontId="13" fillId="0" borderId="4" xfId="188" applyNumberFormat="1" applyFont="1" applyBorder="1" applyAlignment="1">
      <alignment horizontal="center" vertical="center"/>
    </xf>
    <xf numFmtId="0" fontId="12" fillId="0" borderId="4" xfId="263" applyFont="1" applyBorder="1" applyAlignment="1">
      <alignment horizontal="center" vertical="center"/>
    </xf>
    <xf numFmtId="0" fontId="12" fillId="0" borderId="4" xfId="230" applyFont="1" applyBorder="1" applyAlignment="1">
      <alignment horizontal="center" vertical="center"/>
    </xf>
    <xf numFmtId="49" fontId="12" fillId="0" borderId="4" xfId="232" applyNumberFormat="1" applyFont="1" applyBorder="1" applyAlignment="1">
      <alignment horizontal="center" vertical="center"/>
    </xf>
    <xf numFmtId="0" fontId="10" fillId="0" borderId="4" xfId="100" applyFont="1" applyBorder="1" applyAlignment="1" applyProtection="1">
      <alignment horizontal="center" vertical="center" wrapText="1"/>
    </xf>
    <xf numFmtId="0" fontId="10" fillId="0" borderId="4" xfId="100" applyFont="1" applyBorder="1" applyAlignment="1" applyProtection="1">
      <alignment horizontal="center" vertical="center"/>
    </xf>
    <xf numFmtId="0" fontId="12" fillId="0" borderId="4" xfId="229" applyFont="1" applyBorder="1" applyAlignment="1">
      <alignment horizontal="center" vertical="center" wrapText="1"/>
    </xf>
    <xf numFmtId="49" fontId="12" fillId="0" borderId="4" xfId="229" applyNumberFormat="1" applyFont="1" applyBorder="1" applyAlignment="1">
      <alignment horizontal="center" vertical="center" wrapText="1"/>
    </xf>
    <xf numFmtId="0" fontId="12" fillId="0" borderId="4" xfId="259" applyFont="1" applyBorder="1" applyAlignment="1">
      <alignment horizontal="center" vertical="center" wrapText="1"/>
    </xf>
    <xf numFmtId="49" fontId="12" fillId="0" borderId="4" xfId="259" applyNumberFormat="1" applyFont="1" applyBorder="1" applyAlignment="1">
      <alignment horizontal="center" vertical="center" wrapText="1"/>
    </xf>
    <xf numFmtId="0" fontId="10" fillId="0" borderId="4" xfId="262" applyFont="1" applyBorder="1" applyAlignment="1">
      <alignment horizontal="center" vertical="center"/>
    </xf>
    <xf numFmtId="0" fontId="12" fillId="0" borderId="4" xfId="262" applyFont="1" applyBorder="1" applyAlignment="1">
      <alignment horizontal="center" vertical="center"/>
    </xf>
    <xf numFmtId="0" fontId="14" fillId="0" borderId="4" xfId="288" applyFont="1" applyBorder="1" applyAlignment="1">
      <alignment horizontal="center" vertical="center" wrapText="1"/>
    </xf>
    <xf numFmtId="0" fontId="14" fillId="0" borderId="4" xfId="289" applyFont="1" applyBorder="1" applyAlignment="1">
      <alignment horizontal="center" vertical="center" wrapText="1"/>
    </xf>
    <xf numFmtId="0" fontId="10" fillId="0" borderId="4" xfId="72" applyFont="1" applyBorder="1" applyAlignment="1">
      <alignment horizontal="center" vertical="center" wrapText="1"/>
    </xf>
    <xf numFmtId="0" fontId="10" fillId="0" borderId="4" xfId="266" applyFont="1" applyBorder="1" applyAlignment="1">
      <alignment horizontal="center" vertical="center"/>
    </xf>
    <xf numFmtId="0" fontId="12" fillId="0" borderId="4" xfId="266" applyFont="1" applyBorder="1" applyAlignment="1">
      <alignment horizontal="center" vertical="center"/>
    </xf>
    <xf numFmtId="0" fontId="0" fillId="0" borderId="4" xfId="0" applyBorder="1" applyAlignment="1"/>
    <xf numFmtId="0" fontId="6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/>
    <xf numFmtId="0" fontId="16" fillId="0" borderId="4" xfId="72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4" xfId="16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4" xfId="125" applyFont="1" applyFill="1" applyBorder="1" applyAlignment="1">
      <alignment horizontal="center" vertical="center" wrapText="1"/>
    </xf>
    <xf numFmtId="0" fontId="11" fillId="0" borderId="4" xfId="269" applyFont="1" applyBorder="1" applyAlignment="1">
      <alignment horizontal="center" vertical="center"/>
    </xf>
    <xf numFmtId="49" fontId="13" fillId="0" borderId="4" xfId="4" applyNumberFormat="1" applyFont="1" applyBorder="1" applyAlignment="1">
      <alignment horizontal="center" vertical="center"/>
    </xf>
    <xf numFmtId="0" fontId="10" fillId="0" borderId="4" xfId="102" applyFont="1" applyBorder="1" applyAlignment="1" applyProtection="1">
      <alignment horizontal="center" vertical="center" wrapText="1"/>
    </xf>
    <xf numFmtId="0" fontId="10" fillId="0" borderId="4" xfId="102" applyFont="1" applyBorder="1" applyAlignment="1" applyProtection="1">
      <alignment horizontal="center" vertical="center"/>
    </xf>
    <xf numFmtId="49" fontId="12" fillId="0" borderId="4" xfId="231" applyNumberFormat="1" applyFont="1" applyBorder="1" applyAlignment="1">
      <alignment horizontal="center" vertical="center" wrapText="1"/>
    </xf>
    <xf numFmtId="49" fontId="12" fillId="0" borderId="4" xfId="233" applyNumberFormat="1" applyFont="1" applyBorder="1" applyAlignment="1">
      <alignment horizontal="center" vertical="center"/>
    </xf>
    <xf numFmtId="49" fontId="12" fillId="0" borderId="4" xfId="261" applyNumberFormat="1" applyFont="1" applyBorder="1" applyAlignment="1">
      <alignment horizontal="center" vertical="center" wrapText="1"/>
    </xf>
    <xf numFmtId="0" fontId="14" fillId="0" borderId="4" xfId="161" applyFont="1" applyBorder="1" applyAlignment="1">
      <alignment horizontal="center" vertical="center"/>
    </xf>
  </cellXfs>
  <cellStyles count="291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2 11" xfId="7"/>
    <cellStyle name="常规 4 4 8" xfId="8"/>
    <cellStyle name="常规 3 4 3" xfId="9"/>
    <cellStyle name="千位分隔[0]" xfId="10" builtinId="6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常规 3 3 8" xfId="20"/>
    <cellStyle name="注释" xfId="21" builtinId="10"/>
    <cellStyle name="60% - 强调文字颜色 2" xfId="22" builtinId="36"/>
    <cellStyle name="常规 5 2 4" xfId="23"/>
    <cellStyle name="标题 4" xfId="24" builtinId="19"/>
    <cellStyle name="常规 6 5" xfId="25"/>
    <cellStyle name="常规 4 4 3" xfId="26"/>
    <cellStyle name="警告文本" xfId="27" builtinId="11"/>
    <cellStyle name="常规 5 2" xfId="28"/>
    <cellStyle name="标题" xfId="29" builtinId="15"/>
    <cellStyle name="常规 12" xfId="30"/>
    <cellStyle name="解释性文本" xfId="31" builtinId="53"/>
    <cellStyle name="标题 1" xfId="32" builtinId="16"/>
    <cellStyle name="常规 5 2 2" xfId="33"/>
    <cellStyle name="标题 2" xfId="34" builtinId="17"/>
    <cellStyle name="60% - 强调文字颜色 1" xfId="35" builtinId="32"/>
    <cellStyle name="常规 5 2 3" xfId="36"/>
    <cellStyle name="标题 3" xfId="37" builtinId="18"/>
    <cellStyle name="60% - 强调文字颜色 4" xfId="38" builtinId="44"/>
    <cellStyle name="输出" xfId="39" builtinId="21"/>
    <cellStyle name="常规 6 4 6" xfId="40"/>
    <cellStyle name="常规 31" xfId="41"/>
    <cellStyle name="常规 26" xfId="42"/>
    <cellStyle name="计算" xfId="43" builtinId="22"/>
    <cellStyle name="检查单元格" xfId="44" builtinId="23"/>
    <cellStyle name="20% - 强调文字颜色 6" xfId="45" builtinId="50"/>
    <cellStyle name="强调文字颜色 2" xfId="46" builtinId="33"/>
    <cellStyle name="常规 6 2 3" xfId="47"/>
    <cellStyle name="链接单元格" xfId="48" builtinId="24"/>
    <cellStyle name="常规 2 13" xfId="49"/>
    <cellStyle name="汇总" xfId="50" builtinId="25"/>
    <cellStyle name="好" xfId="51" builtinId="26"/>
    <cellStyle name="常规 21" xfId="52"/>
    <cellStyle name="常规 16" xfId="53"/>
    <cellStyle name="常规 3 2 6" xfId="54"/>
    <cellStyle name="适中" xfId="55" builtinId="28"/>
    <cellStyle name="20% - 强调文字颜色 5" xfId="56" builtinId="46"/>
    <cellStyle name="强调文字颜色 1" xfId="57" builtinId="29"/>
    <cellStyle name="20% - 强调文字颜色 1" xfId="58" builtinId="30"/>
    <cellStyle name="40% - 强调文字颜色 1" xfId="59" builtinId="31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常规 31 3" xfId="65"/>
    <cellStyle name="40% - 强调文字颜色 4" xfId="66" builtinId="43"/>
    <cellStyle name="强调文字颜色 5" xfId="67" builtinId="45"/>
    <cellStyle name="常规 31 4" xfId="68"/>
    <cellStyle name="40% - 强调文字颜色 5" xfId="69" builtinId="47"/>
    <cellStyle name="60% - 强调文字颜色 5" xfId="70" builtinId="48"/>
    <cellStyle name="强调文字颜色 6" xfId="71" builtinId="49"/>
    <cellStyle name="常规 10" xfId="72"/>
    <cellStyle name="常规 31 5" xfId="73"/>
    <cellStyle name="40% - 强调文字颜色 6" xfId="74" builtinId="51"/>
    <cellStyle name="常规 2 10" xfId="75"/>
    <cellStyle name="60% - 强调文字颜色 6" xfId="76" builtinId="52"/>
    <cellStyle name="常规 11" xfId="77"/>
    <cellStyle name="常规 13" xfId="78"/>
    <cellStyle name="常规 14" xfId="79"/>
    <cellStyle name="常规 20" xfId="80"/>
    <cellStyle name="常规 15" xfId="81"/>
    <cellStyle name="常规 6 4 2" xfId="82"/>
    <cellStyle name="常规 22" xfId="83"/>
    <cellStyle name="常规 17" xfId="84"/>
    <cellStyle name="常规 6 4 3" xfId="85"/>
    <cellStyle name="常规 23" xfId="86"/>
    <cellStyle name="常规 18" xfId="87"/>
    <cellStyle name="常规 6 4 4" xfId="88"/>
    <cellStyle name="常规 24" xfId="89"/>
    <cellStyle name="常规 19" xfId="90"/>
    <cellStyle name="常规 3 3 4" xfId="91"/>
    <cellStyle name="常规 2" xfId="92"/>
    <cellStyle name="常规 2 12" xfId="93"/>
    <cellStyle name="常规 2 14" xfId="94"/>
    <cellStyle name="常规 2 20" xfId="95"/>
    <cellStyle name="常规 2 15" xfId="96"/>
    <cellStyle name="常规 2 21" xfId="97"/>
    <cellStyle name="常规 2 16" xfId="98"/>
    <cellStyle name="常规 2 22" xfId="99"/>
    <cellStyle name="常规 2 17" xfId="100"/>
    <cellStyle name="常规 2 23" xfId="101"/>
    <cellStyle name="常规 2 18" xfId="102"/>
    <cellStyle name="常规 2 24" xfId="103"/>
    <cellStyle name="常规 2 19" xfId="104"/>
    <cellStyle name="常规 2 2" xfId="105"/>
    <cellStyle name="常规 3 4 2" xfId="106"/>
    <cellStyle name="常规 2 25" xfId="107"/>
    <cellStyle name="常规 2 3" xfId="108"/>
    <cellStyle name="常规 2 4" xfId="109"/>
    <cellStyle name="常规 2 5" xfId="110"/>
    <cellStyle name="常规 2 6" xfId="111"/>
    <cellStyle name="常规 2 7" xfId="112"/>
    <cellStyle name="常规 2 8" xfId="113"/>
    <cellStyle name="常规 2 9" xfId="114"/>
    <cellStyle name="常规 6 4 5" xfId="115"/>
    <cellStyle name="常规 30" xfId="116"/>
    <cellStyle name="常规 25" xfId="117"/>
    <cellStyle name="常规 6 4 7" xfId="118"/>
    <cellStyle name="常规 32" xfId="119"/>
    <cellStyle name="常规 27" xfId="120"/>
    <cellStyle name="常规 6 4 8" xfId="121"/>
    <cellStyle name="常规 33" xfId="122"/>
    <cellStyle name="常规 28" xfId="123"/>
    <cellStyle name="常规 6 4 9" xfId="124"/>
    <cellStyle name="常规 34" xfId="125"/>
    <cellStyle name="常规 29" xfId="126"/>
    <cellStyle name="常规 29 10" xfId="127"/>
    <cellStyle name="常规 29 2" xfId="128"/>
    <cellStyle name="常规 29 3" xfId="129"/>
    <cellStyle name="常规 29 4" xfId="130"/>
    <cellStyle name="常规 29 5" xfId="131"/>
    <cellStyle name="常规 29 6" xfId="132"/>
    <cellStyle name="常规 29 7" xfId="133"/>
    <cellStyle name="常规 29 8" xfId="134"/>
    <cellStyle name="常规 29 9" xfId="135"/>
    <cellStyle name="常规 3 3 5" xfId="136"/>
    <cellStyle name="常规 3" xfId="137"/>
    <cellStyle name="常规 3 2" xfId="138"/>
    <cellStyle name="常规 3 2 10" xfId="139"/>
    <cellStyle name="常规 3 2 11" xfId="140"/>
    <cellStyle name="常规 3 2 12" xfId="141"/>
    <cellStyle name="常规 3 2 13" xfId="142"/>
    <cellStyle name="常规 31 7" xfId="143"/>
    <cellStyle name="常规 3 2 2" xfId="144"/>
    <cellStyle name="常规 31 8" xfId="145"/>
    <cellStyle name="常规 3 2 3" xfId="146"/>
    <cellStyle name="常规 31 9" xfId="147"/>
    <cellStyle name="常规 3 2 4" xfId="148"/>
    <cellStyle name="常规 3 2 5" xfId="149"/>
    <cellStyle name="常规 3 2 7" xfId="150"/>
    <cellStyle name="常规 3 2 8" xfId="151"/>
    <cellStyle name="常规 3 2 9" xfId="152"/>
    <cellStyle name="常规 3 3" xfId="153"/>
    <cellStyle name="常规 3 3 10" xfId="154"/>
    <cellStyle name="常规 3 3 2" xfId="155"/>
    <cellStyle name="常规 3 3 3" xfId="156"/>
    <cellStyle name="常规 4" xfId="157"/>
    <cellStyle name="常规 3 3 6" xfId="158"/>
    <cellStyle name="常规 5" xfId="159"/>
    <cellStyle name="常规 3 3 7" xfId="160"/>
    <cellStyle name="常规 7" xfId="161"/>
    <cellStyle name="常规 3 3 9" xfId="162"/>
    <cellStyle name="常规 3 4" xfId="163"/>
    <cellStyle name="常规 3 4 10" xfId="164"/>
    <cellStyle name="常规 3 4 4" xfId="165"/>
    <cellStyle name="常规 3 4 5" xfId="166"/>
    <cellStyle name="常规 3 4 6" xfId="167"/>
    <cellStyle name="常规 3 4 7" xfId="168"/>
    <cellStyle name="常规 3 4 8" xfId="169"/>
    <cellStyle name="常规 3 4 9" xfId="170"/>
    <cellStyle name="常规 30 10" xfId="171"/>
    <cellStyle name="常规 30 2" xfId="172"/>
    <cellStyle name="常规 30 3" xfId="173"/>
    <cellStyle name="常规 30 4" xfId="174"/>
    <cellStyle name="常规 30 5" xfId="175"/>
    <cellStyle name="常规 30 6" xfId="176"/>
    <cellStyle name="常规 30 7" xfId="177"/>
    <cellStyle name="常规 30 8" xfId="178"/>
    <cellStyle name="常规 30 9" xfId="179"/>
    <cellStyle name="常规 31 10" xfId="180"/>
    <cellStyle name="常规 31 6" xfId="181"/>
    <cellStyle name="常规 40" xfId="182"/>
    <cellStyle name="常规 35" xfId="183"/>
    <cellStyle name="常规 41" xfId="184"/>
    <cellStyle name="常规 36" xfId="185"/>
    <cellStyle name="常规 42" xfId="186"/>
    <cellStyle name="常规 37" xfId="187"/>
    <cellStyle name="常规 43" xfId="188"/>
    <cellStyle name="常规 38" xfId="189"/>
    <cellStyle name="常规 4 2" xfId="190"/>
    <cellStyle name="常规 4 2 10" xfId="191"/>
    <cellStyle name="常规 4 4" xfId="192"/>
    <cellStyle name="常规 4 2 2" xfId="193"/>
    <cellStyle name="常规 4 5" xfId="194"/>
    <cellStyle name="常规 4 2 3" xfId="195"/>
    <cellStyle name="常规 4 6" xfId="196"/>
    <cellStyle name="常规 4 2 4" xfId="197"/>
    <cellStyle name="常规 4 7" xfId="198"/>
    <cellStyle name="常规 4 2 5" xfId="199"/>
    <cellStyle name="常规 4 2 6" xfId="200"/>
    <cellStyle name="常规 4 2 7" xfId="201"/>
    <cellStyle name="常规 4 2 8" xfId="202"/>
    <cellStyle name="常规 4 2 9" xfId="203"/>
    <cellStyle name="常规 4 3" xfId="204"/>
    <cellStyle name="常规 4 3 10" xfId="205"/>
    <cellStyle name="常规 5 4" xfId="206"/>
    <cellStyle name="常规 4 3 2" xfId="207"/>
    <cellStyle name="常规 5 5" xfId="208"/>
    <cellStyle name="常规 4 3 3" xfId="209"/>
    <cellStyle name="常规 5 6" xfId="210"/>
    <cellStyle name="常规 4 3 4" xfId="211"/>
    <cellStyle name="常规 5 7" xfId="212"/>
    <cellStyle name="常规 4 3 5" xfId="213"/>
    <cellStyle name="常规 4 3 6" xfId="214"/>
    <cellStyle name="常规 4 3 7" xfId="215"/>
    <cellStyle name="常规 6 4 10" xfId="216"/>
    <cellStyle name="常规 4 3 8" xfId="217"/>
    <cellStyle name="常规 4 3 9" xfId="218"/>
    <cellStyle name="常规 4 4 10" xfId="219"/>
    <cellStyle name="常规 6 4" xfId="220"/>
    <cellStyle name="常规 4 4 2" xfId="221"/>
    <cellStyle name="常规 6 6" xfId="222"/>
    <cellStyle name="常规 4 4 4" xfId="223"/>
    <cellStyle name="常规 6 7" xfId="224"/>
    <cellStyle name="常规 4 4 5" xfId="225"/>
    <cellStyle name="常规 4 4 6" xfId="226"/>
    <cellStyle name="常规 4 4 7" xfId="227"/>
    <cellStyle name="常规 4 4 9" xfId="228"/>
    <cellStyle name="常规 50" xfId="229"/>
    <cellStyle name="常规 45" xfId="230"/>
    <cellStyle name="常规 51" xfId="231"/>
    <cellStyle name="常规 46" xfId="232"/>
    <cellStyle name="常规 47" xfId="233"/>
    <cellStyle name="常规 5 2 10" xfId="234"/>
    <cellStyle name="常规 5 2 5" xfId="235"/>
    <cellStyle name="常规 5 2 6" xfId="236"/>
    <cellStyle name="常规 5 2 7" xfId="237"/>
    <cellStyle name="常规 5 2 8" xfId="238"/>
    <cellStyle name="常规 5 2 9" xfId="239"/>
    <cellStyle name="常规 5 3" xfId="240"/>
    <cellStyle name="常规 5 3 10" xfId="241"/>
    <cellStyle name="常规 5 3 2" xfId="242"/>
    <cellStyle name="常规 5 3 3" xfId="243"/>
    <cellStyle name="常规 5 3 4" xfId="244"/>
    <cellStyle name="常规 5 3 5" xfId="245"/>
    <cellStyle name="常规 5 3 6" xfId="246"/>
    <cellStyle name="常规 5 3 7" xfId="247"/>
    <cellStyle name="常规 5 3 8" xfId="248"/>
    <cellStyle name="常规 5 3 9" xfId="249"/>
    <cellStyle name="常规 5 4 10" xfId="250"/>
    <cellStyle name="常规 5 4 2" xfId="251"/>
    <cellStyle name="常规 5 4 3" xfId="252"/>
    <cellStyle name="常规 5 4 4" xfId="253"/>
    <cellStyle name="常规 5 4 5" xfId="254"/>
    <cellStyle name="常规 5 4 6" xfId="255"/>
    <cellStyle name="常规 5 4 7" xfId="256"/>
    <cellStyle name="常规 5 4 8" xfId="257"/>
    <cellStyle name="常规 5 4 9" xfId="258"/>
    <cellStyle name="常规 53" xfId="259"/>
    <cellStyle name="常规 6 2 10" xfId="260"/>
    <cellStyle name="常规 54" xfId="261"/>
    <cellStyle name="常规 60" xfId="262"/>
    <cellStyle name="常规 55" xfId="263"/>
    <cellStyle name="常规 61" xfId="264"/>
    <cellStyle name="常规 56" xfId="265"/>
    <cellStyle name="常规 62" xfId="266"/>
    <cellStyle name="常规 57" xfId="267"/>
    <cellStyle name="常规 58" xfId="268"/>
    <cellStyle name="常规 59" xfId="269"/>
    <cellStyle name="常规 6 2" xfId="270"/>
    <cellStyle name="常规 6 2 2" xfId="271"/>
    <cellStyle name="常规 6 2 4" xfId="272"/>
    <cellStyle name="常规 6 2 5" xfId="273"/>
    <cellStyle name="常规 6 2 6" xfId="274"/>
    <cellStyle name="常规 6 2 7" xfId="275"/>
    <cellStyle name="常规 6 2 8" xfId="276"/>
    <cellStyle name="常规 6 2 9" xfId="277"/>
    <cellStyle name="常规 6 3" xfId="278"/>
    <cellStyle name="常规 6 3 10" xfId="279"/>
    <cellStyle name="常规 6 3 2" xfId="280"/>
    <cellStyle name="常规 6 3 3" xfId="281"/>
    <cellStyle name="常规 6 3 4" xfId="282"/>
    <cellStyle name="常规 6 3 5" xfId="283"/>
    <cellStyle name="常规 6 3 6" xfId="284"/>
    <cellStyle name="常规 6 3 7" xfId="285"/>
    <cellStyle name="常规 6 3 8" xfId="286"/>
    <cellStyle name="常规 6 3 9" xfId="287"/>
    <cellStyle name="常规 8" xfId="288"/>
    <cellStyle name="常规 9" xfId="289"/>
    <cellStyle name="常规_莲湖区12批60户联审" xfId="29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F5" sqref="F5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54"/>
    </row>
    <row r="3" ht="27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55" t="s">
        <v>11</v>
      </c>
      <c r="K3" s="56" t="s">
        <v>12</v>
      </c>
    </row>
    <row r="4" spans="1:11">
      <c r="A4" s="10">
        <v>1</v>
      </c>
      <c r="B4" s="11" t="s">
        <v>13</v>
      </c>
      <c r="C4" s="12" t="s">
        <v>14</v>
      </c>
      <c r="D4" s="12" t="s">
        <v>15</v>
      </c>
      <c r="E4" s="13" t="s">
        <v>16</v>
      </c>
      <c r="F4" s="12" t="s">
        <v>17</v>
      </c>
      <c r="G4" s="12" t="s">
        <v>18</v>
      </c>
      <c r="H4" s="12" t="s">
        <v>19</v>
      </c>
      <c r="I4" s="57">
        <f>24000/12</f>
        <v>2000</v>
      </c>
      <c r="J4" s="13" t="s">
        <v>20</v>
      </c>
      <c r="K4" s="58" t="s">
        <v>21</v>
      </c>
    </row>
    <row r="5" spans="1:11">
      <c r="A5" s="10"/>
      <c r="B5" s="11" t="s">
        <v>22</v>
      </c>
      <c r="C5" s="12" t="s">
        <v>23</v>
      </c>
      <c r="D5" s="12" t="s">
        <v>24</v>
      </c>
      <c r="E5" s="13" t="s">
        <v>25</v>
      </c>
      <c r="F5" s="12" t="s">
        <v>26</v>
      </c>
      <c r="G5" s="12" t="s">
        <v>27</v>
      </c>
      <c r="H5" s="12" t="s">
        <v>28</v>
      </c>
      <c r="I5" s="57">
        <f>25200/12</f>
        <v>2100</v>
      </c>
      <c r="J5" s="13" t="s">
        <v>20</v>
      </c>
      <c r="K5" s="58"/>
    </row>
    <row r="6" spans="1:11">
      <c r="A6" s="14">
        <v>2</v>
      </c>
      <c r="B6" s="14" t="s">
        <v>13</v>
      </c>
      <c r="C6" s="15" t="s">
        <v>29</v>
      </c>
      <c r="D6" s="15" t="s">
        <v>24</v>
      </c>
      <c r="E6" s="14" t="s">
        <v>30</v>
      </c>
      <c r="F6" s="12" t="s">
        <v>31</v>
      </c>
      <c r="G6" s="15" t="s">
        <v>32</v>
      </c>
      <c r="H6" s="16" t="s">
        <v>33</v>
      </c>
      <c r="I6" s="14">
        <f>24000/12</f>
        <v>2000</v>
      </c>
      <c r="J6" s="59" t="s">
        <v>20</v>
      </c>
      <c r="K6" s="58" t="s">
        <v>21</v>
      </c>
    </row>
    <row r="7" spans="1:11">
      <c r="A7" s="14"/>
      <c r="B7" s="11" t="s">
        <v>22</v>
      </c>
      <c r="C7" s="15" t="s">
        <v>34</v>
      </c>
      <c r="D7" s="15" t="s">
        <v>15</v>
      </c>
      <c r="E7" s="14" t="s">
        <v>25</v>
      </c>
      <c r="F7" s="12" t="s">
        <v>35</v>
      </c>
      <c r="G7" s="15" t="s">
        <v>36</v>
      </c>
      <c r="H7" s="17" t="s">
        <v>37</v>
      </c>
      <c r="I7" s="14">
        <f>39600/12</f>
        <v>3300</v>
      </c>
      <c r="J7" s="59" t="s">
        <v>20</v>
      </c>
      <c r="K7" s="60"/>
    </row>
    <row r="8" spans="1:11">
      <c r="A8" s="14"/>
      <c r="B8" s="11" t="s">
        <v>38</v>
      </c>
      <c r="C8" s="15" t="s">
        <v>39</v>
      </c>
      <c r="D8" s="15" t="s">
        <v>24</v>
      </c>
      <c r="E8" s="14" t="s">
        <v>40</v>
      </c>
      <c r="F8" s="12" t="s">
        <v>41</v>
      </c>
      <c r="G8" s="15" t="s">
        <v>42</v>
      </c>
      <c r="H8" s="17" t="s">
        <v>37</v>
      </c>
      <c r="I8" s="14"/>
      <c r="J8" s="59" t="s">
        <v>43</v>
      </c>
      <c r="K8" s="60"/>
    </row>
    <row r="9" s="1" customFormat="1" spans="1:11">
      <c r="A9" s="14">
        <v>3</v>
      </c>
      <c r="B9" s="14" t="s">
        <v>13</v>
      </c>
      <c r="C9" s="16" t="s">
        <v>44</v>
      </c>
      <c r="D9" s="16" t="s">
        <v>24</v>
      </c>
      <c r="E9" s="14" t="s">
        <v>16</v>
      </c>
      <c r="F9" s="12" t="s">
        <v>45</v>
      </c>
      <c r="G9" s="16" t="s">
        <v>46</v>
      </c>
      <c r="H9" s="16" t="s">
        <v>47</v>
      </c>
      <c r="I9" s="14">
        <f>25000/12</f>
        <v>2083.33333333333</v>
      </c>
      <c r="J9" s="59" t="s">
        <v>20</v>
      </c>
      <c r="K9" s="58" t="s">
        <v>21</v>
      </c>
    </row>
    <row r="10" s="1" customFormat="1" spans="1:11">
      <c r="A10" s="14"/>
      <c r="B10" s="11" t="s">
        <v>22</v>
      </c>
      <c r="C10" s="16" t="s">
        <v>48</v>
      </c>
      <c r="D10" s="16" t="s">
        <v>15</v>
      </c>
      <c r="E10" s="14" t="s">
        <v>25</v>
      </c>
      <c r="F10" s="12" t="s">
        <v>49</v>
      </c>
      <c r="G10" s="16" t="s">
        <v>50</v>
      </c>
      <c r="H10" s="16" t="s">
        <v>51</v>
      </c>
      <c r="I10" s="14">
        <f>42000/12</f>
        <v>3500</v>
      </c>
      <c r="J10" s="59" t="s">
        <v>20</v>
      </c>
      <c r="K10" s="60"/>
    </row>
    <row r="11" s="1" customFormat="1" spans="1:11">
      <c r="A11" s="14"/>
      <c r="B11" s="11" t="s">
        <v>38</v>
      </c>
      <c r="C11" s="16" t="s">
        <v>52</v>
      </c>
      <c r="D11" s="16" t="s">
        <v>24</v>
      </c>
      <c r="E11" s="14" t="s">
        <v>40</v>
      </c>
      <c r="F11" s="12" t="s">
        <v>53</v>
      </c>
      <c r="G11" s="14"/>
      <c r="H11" s="16" t="s">
        <v>47</v>
      </c>
      <c r="I11" s="14"/>
      <c r="J11" s="59" t="s">
        <v>43</v>
      </c>
      <c r="K11" s="60"/>
    </row>
    <row r="12" s="1" customFormat="1" spans="1:11">
      <c r="A12" s="14">
        <v>4</v>
      </c>
      <c r="B12" s="14" t="s">
        <v>13</v>
      </c>
      <c r="C12" s="18" t="s">
        <v>54</v>
      </c>
      <c r="D12" s="18" t="s">
        <v>15</v>
      </c>
      <c r="E12" s="14" t="s">
        <v>16</v>
      </c>
      <c r="F12" s="12" t="s">
        <v>55</v>
      </c>
      <c r="G12" s="19" t="s">
        <v>56</v>
      </c>
      <c r="H12" s="19" t="s">
        <v>57</v>
      </c>
      <c r="I12" s="14">
        <f>32436/12</f>
        <v>2703</v>
      </c>
      <c r="J12" s="61" t="s">
        <v>43</v>
      </c>
      <c r="K12" s="58" t="s">
        <v>58</v>
      </c>
    </row>
    <row r="13" spans="1:11">
      <c r="A13" s="10">
        <v>5</v>
      </c>
      <c r="B13" s="11" t="s">
        <v>13</v>
      </c>
      <c r="C13" s="20" t="s">
        <v>59</v>
      </c>
      <c r="D13" s="20" t="s">
        <v>24</v>
      </c>
      <c r="E13" s="14" t="s">
        <v>16</v>
      </c>
      <c r="F13" s="12" t="s">
        <v>60</v>
      </c>
      <c r="G13" s="21"/>
      <c r="H13" s="22" t="s">
        <v>57</v>
      </c>
      <c r="I13" s="10">
        <f>30000/12</f>
        <v>2500</v>
      </c>
      <c r="J13" s="59" t="s">
        <v>20</v>
      </c>
      <c r="K13" s="58" t="s">
        <v>58</v>
      </c>
    </row>
    <row r="14" spans="1:11">
      <c r="A14" s="10"/>
      <c r="B14" s="11" t="s">
        <v>22</v>
      </c>
      <c r="C14" s="20" t="s">
        <v>61</v>
      </c>
      <c r="D14" s="20" t="s">
        <v>15</v>
      </c>
      <c r="E14" s="14" t="s">
        <v>25</v>
      </c>
      <c r="F14" s="12" t="s">
        <v>62</v>
      </c>
      <c r="G14" s="23" t="s">
        <v>63</v>
      </c>
      <c r="H14" s="22" t="s">
        <v>64</v>
      </c>
      <c r="I14" s="10">
        <f>12000/12</f>
        <v>1000</v>
      </c>
      <c r="J14" s="59" t="s">
        <v>20</v>
      </c>
      <c r="K14" s="60"/>
    </row>
    <row r="15" spans="1:11">
      <c r="A15" s="10"/>
      <c r="B15" s="11" t="s">
        <v>38</v>
      </c>
      <c r="C15" s="20" t="s">
        <v>65</v>
      </c>
      <c r="D15" s="20" t="s">
        <v>15</v>
      </c>
      <c r="E15" s="14" t="s">
        <v>40</v>
      </c>
      <c r="F15" s="12" t="s">
        <v>66</v>
      </c>
      <c r="G15" s="23"/>
      <c r="H15" s="22" t="s">
        <v>57</v>
      </c>
      <c r="I15" s="10"/>
      <c r="J15" s="59" t="s">
        <v>43</v>
      </c>
      <c r="K15" s="60"/>
    </row>
    <row r="16" spans="1:11">
      <c r="A16" s="10">
        <v>6</v>
      </c>
      <c r="B16" s="11" t="s">
        <v>13</v>
      </c>
      <c r="C16" s="24" t="s">
        <v>67</v>
      </c>
      <c r="D16" s="24" t="s">
        <v>24</v>
      </c>
      <c r="E16" s="14" t="s">
        <v>16</v>
      </c>
      <c r="F16" s="12" t="s">
        <v>68</v>
      </c>
      <c r="G16" s="25"/>
      <c r="H16" s="26" t="s">
        <v>57</v>
      </c>
      <c r="I16" s="10"/>
      <c r="J16" s="59" t="s">
        <v>20</v>
      </c>
      <c r="K16" s="58" t="s">
        <v>58</v>
      </c>
    </row>
    <row r="17" spans="1:11">
      <c r="A17" s="10"/>
      <c r="B17" s="11" t="s">
        <v>22</v>
      </c>
      <c r="C17" s="27" t="s">
        <v>69</v>
      </c>
      <c r="D17" s="27" t="s">
        <v>15</v>
      </c>
      <c r="E17" s="14" t="s">
        <v>25</v>
      </c>
      <c r="F17" s="12" t="s">
        <v>70</v>
      </c>
      <c r="G17" s="26" t="s">
        <v>71</v>
      </c>
      <c r="H17" s="26" t="s">
        <v>57</v>
      </c>
      <c r="I17" s="10">
        <f>36000/12</f>
        <v>3000</v>
      </c>
      <c r="J17" s="59" t="s">
        <v>20</v>
      </c>
      <c r="K17" s="60"/>
    </row>
    <row r="18" spans="1:11">
      <c r="A18" s="10">
        <v>7</v>
      </c>
      <c r="B18" s="11" t="s">
        <v>13</v>
      </c>
      <c r="C18" s="28" t="s">
        <v>72</v>
      </c>
      <c r="D18" s="28" t="s">
        <v>15</v>
      </c>
      <c r="E18" s="14" t="s">
        <v>16</v>
      </c>
      <c r="F18" s="12" t="s">
        <v>73</v>
      </c>
      <c r="G18" s="29" t="s">
        <v>74</v>
      </c>
      <c r="H18" s="29" t="s">
        <v>75</v>
      </c>
      <c r="I18" s="10">
        <f>48000/12</f>
        <v>4000</v>
      </c>
      <c r="J18" s="59" t="s">
        <v>20</v>
      </c>
      <c r="K18" s="58" t="s">
        <v>76</v>
      </c>
    </row>
    <row r="19" spans="1:11">
      <c r="A19" s="10"/>
      <c r="B19" s="11" t="s">
        <v>22</v>
      </c>
      <c r="C19" s="28" t="s">
        <v>77</v>
      </c>
      <c r="D19" s="28" t="s">
        <v>24</v>
      </c>
      <c r="E19" s="14" t="s">
        <v>25</v>
      </c>
      <c r="F19" s="12" t="s">
        <v>78</v>
      </c>
      <c r="G19" s="29" t="s">
        <v>74</v>
      </c>
      <c r="H19" s="29" t="s">
        <v>79</v>
      </c>
      <c r="I19" s="10">
        <f>31200/12</f>
        <v>2600</v>
      </c>
      <c r="J19" s="59" t="s">
        <v>20</v>
      </c>
      <c r="K19" s="60"/>
    </row>
    <row r="20" spans="1:11">
      <c r="A20" s="10"/>
      <c r="B20" s="11" t="s">
        <v>38</v>
      </c>
      <c r="C20" s="28" t="s">
        <v>80</v>
      </c>
      <c r="D20" s="30" t="s">
        <v>15</v>
      </c>
      <c r="E20" s="14" t="s">
        <v>40</v>
      </c>
      <c r="F20" s="12" t="s">
        <v>81</v>
      </c>
      <c r="G20" s="29"/>
      <c r="H20" s="29" t="s">
        <v>75</v>
      </c>
      <c r="I20" s="10"/>
      <c r="J20" s="59" t="s">
        <v>43</v>
      </c>
      <c r="K20" s="60"/>
    </row>
    <row r="21" spans="1:11">
      <c r="A21" s="10">
        <v>8</v>
      </c>
      <c r="B21" s="31" t="s">
        <v>13</v>
      </c>
      <c r="C21" s="31" t="s">
        <v>82</v>
      </c>
      <c r="D21" s="32" t="s">
        <v>15</v>
      </c>
      <c r="E21" s="14" t="s">
        <v>16</v>
      </c>
      <c r="F21" s="12" t="s">
        <v>83</v>
      </c>
      <c r="G21" s="33" t="s">
        <v>84</v>
      </c>
      <c r="H21" s="33" t="s">
        <v>85</v>
      </c>
      <c r="I21" s="10">
        <f>70000/12</f>
        <v>5833.33333333333</v>
      </c>
      <c r="J21" s="62" t="s">
        <v>20</v>
      </c>
      <c r="K21" s="58" t="s">
        <v>76</v>
      </c>
    </row>
    <row r="22" spans="1:11">
      <c r="A22" s="10"/>
      <c r="B22" s="31" t="s">
        <v>22</v>
      </c>
      <c r="C22" s="31" t="s">
        <v>86</v>
      </c>
      <c r="D22" s="31" t="s">
        <v>24</v>
      </c>
      <c r="E22" s="14" t="s">
        <v>25</v>
      </c>
      <c r="F22" s="12" t="s">
        <v>87</v>
      </c>
      <c r="G22" s="33"/>
      <c r="H22" s="33" t="s">
        <v>85</v>
      </c>
      <c r="I22" s="10"/>
      <c r="J22" s="62" t="s">
        <v>20</v>
      </c>
      <c r="K22" s="60"/>
    </row>
    <row r="23" spans="1:11">
      <c r="A23" s="10"/>
      <c r="B23" s="31" t="s">
        <v>38</v>
      </c>
      <c r="C23" s="31" t="s">
        <v>88</v>
      </c>
      <c r="D23" s="32" t="s">
        <v>15</v>
      </c>
      <c r="E23" s="14" t="s">
        <v>40</v>
      </c>
      <c r="F23" s="12" t="s">
        <v>89</v>
      </c>
      <c r="G23" s="33"/>
      <c r="H23" s="33" t="s">
        <v>85</v>
      </c>
      <c r="I23" s="10"/>
      <c r="J23" s="62" t="s">
        <v>43</v>
      </c>
      <c r="K23" s="60"/>
    </row>
    <row r="24" spans="1:11">
      <c r="A24" s="10"/>
      <c r="B24" s="31" t="s">
        <v>90</v>
      </c>
      <c r="C24" s="31" t="s">
        <v>91</v>
      </c>
      <c r="D24" s="32" t="s">
        <v>15</v>
      </c>
      <c r="E24" s="14" t="s">
        <v>40</v>
      </c>
      <c r="F24" s="12" t="s">
        <v>92</v>
      </c>
      <c r="G24" s="33"/>
      <c r="H24" s="33" t="s">
        <v>85</v>
      </c>
      <c r="I24" s="10"/>
      <c r="J24" s="62" t="s">
        <v>43</v>
      </c>
      <c r="K24" s="60"/>
    </row>
    <row r="25" spans="1:11">
      <c r="A25" s="10">
        <v>9</v>
      </c>
      <c r="B25" s="11" t="s">
        <v>13</v>
      </c>
      <c r="C25" s="34" t="s">
        <v>93</v>
      </c>
      <c r="D25" s="34" t="s">
        <v>15</v>
      </c>
      <c r="E25" s="14" t="s">
        <v>16</v>
      </c>
      <c r="F25" s="12" t="s">
        <v>94</v>
      </c>
      <c r="G25" s="35" t="s">
        <v>95</v>
      </c>
      <c r="H25" s="34" t="s">
        <v>96</v>
      </c>
      <c r="I25" s="10">
        <f>25200/12</f>
        <v>2100</v>
      </c>
      <c r="J25" s="59" t="s">
        <v>43</v>
      </c>
      <c r="K25" s="58" t="s">
        <v>97</v>
      </c>
    </row>
    <row r="26" spans="1:11">
      <c r="A26" s="10">
        <v>10</v>
      </c>
      <c r="B26" s="11" t="s">
        <v>13</v>
      </c>
      <c r="C26" s="36" t="s">
        <v>98</v>
      </c>
      <c r="D26" s="36" t="s">
        <v>24</v>
      </c>
      <c r="E26" s="11" t="s">
        <v>16</v>
      </c>
      <c r="F26" s="12" t="s">
        <v>99</v>
      </c>
      <c r="G26" s="37" t="s">
        <v>100</v>
      </c>
      <c r="H26" s="37" t="s">
        <v>101</v>
      </c>
      <c r="I26" s="10">
        <f>26400/12</f>
        <v>2200</v>
      </c>
      <c r="J26" s="63" t="s">
        <v>102</v>
      </c>
      <c r="K26" s="34" t="s">
        <v>103</v>
      </c>
    </row>
    <row r="27" spans="1:11">
      <c r="A27" s="10">
        <v>11</v>
      </c>
      <c r="B27" s="11" t="s">
        <v>13</v>
      </c>
      <c r="C27" s="38" t="s">
        <v>104</v>
      </c>
      <c r="D27" s="38" t="s">
        <v>24</v>
      </c>
      <c r="E27" s="38" t="s">
        <v>16</v>
      </c>
      <c r="F27" s="12" t="s">
        <v>105</v>
      </c>
      <c r="G27" s="11"/>
      <c r="H27" s="34" t="s">
        <v>106</v>
      </c>
      <c r="I27" s="10"/>
      <c r="J27" s="64" t="s">
        <v>20</v>
      </c>
      <c r="K27" s="58" t="s">
        <v>103</v>
      </c>
    </row>
    <row r="28" spans="1:11">
      <c r="A28" s="10"/>
      <c r="B28" s="11" t="s">
        <v>22</v>
      </c>
      <c r="C28" s="34" t="s">
        <v>107</v>
      </c>
      <c r="D28" s="34" t="s">
        <v>15</v>
      </c>
      <c r="E28" s="14" t="s">
        <v>25</v>
      </c>
      <c r="F28" s="12" t="s">
        <v>108</v>
      </c>
      <c r="G28" s="35" t="s">
        <v>109</v>
      </c>
      <c r="H28" s="34" t="s">
        <v>106</v>
      </c>
      <c r="I28" s="10">
        <f>26400/12</f>
        <v>2200</v>
      </c>
      <c r="J28" s="65" t="s">
        <v>20</v>
      </c>
      <c r="K28" s="60"/>
    </row>
    <row r="29" spans="1:11">
      <c r="A29" s="10"/>
      <c r="B29" s="11" t="s">
        <v>38</v>
      </c>
      <c r="C29" s="34" t="s">
        <v>110</v>
      </c>
      <c r="D29" s="34" t="s">
        <v>15</v>
      </c>
      <c r="E29" s="14" t="s">
        <v>40</v>
      </c>
      <c r="F29" s="12" t="s">
        <v>111</v>
      </c>
      <c r="G29" s="10"/>
      <c r="H29" s="34" t="s">
        <v>106</v>
      </c>
      <c r="I29" s="10"/>
      <c r="J29" s="66" t="s">
        <v>43</v>
      </c>
      <c r="K29" s="60"/>
    </row>
    <row r="30" spans="1:11">
      <c r="A30" s="10">
        <v>12</v>
      </c>
      <c r="B30" s="11" t="s">
        <v>13</v>
      </c>
      <c r="C30" s="39" t="s">
        <v>112</v>
      </c>
      <c r="D30" s="39" t="s">
        <v>15</v>
      </c>
      <c r="E30" s="14" t="s">
        <v>16</v>
      </c>
      <c r="F30" s="12" t="s">
        <v>113</v>
      </c>
      <c r="G30" s="40" t="s">
        <v>114</v>
      </c>
      <c r="H30" s="40" t="s">
        <v>115</v>
      </c>
      <c r="I30" s="10">
        <f>31200/12</f>
        <v>2600</v>
      </c>
      <c r="J30" s="67" t="s">
        <v>43</v>
      </c>
      <c r="K30" s="34" t="s">
        <v>103</v>
      </c>
    </row>
    <row r="31" spans="1:11">
      <c r="A31" s="41">
        <v>13</v>
      </c>
      <c r="B31" s="41" t="s">
        <v>13</v>
      </c>
      <c r="C31" s="41" t="s">
        <v>116</v>
      </c>
      <c r="D31" s="42" t="s">
        <v>15</v>
      </c>
      <c r="E31" s="14" t="s">
        <v>16</v>
      </c>
      <c r="F31" s="12" t="s">
        <v>117</v>
      </c>
      <c r="G31" s="41" t="s">
        <v>118</v>
      </c>
      <c r="H31" s="42" t="s">
        <v>119</v>
      </c>
      <c r="I31" s="60"/>
      <c r="J31" s="64" t="s">
        <v>20</v>
      </c>
      <c r="K31" s="58" t="s">
        <v>103</v>
      </c>
    </row>
    <row r="32" spans="1:11">
      <c r="A32" s="41"/>
      <c r="B32" s="42" t="s">
        <v>22</v>
      </c>
      <c r="C32" s="42" t="s">
        <v>120</v>
      </c>
      <c r="D32" s="42" t="s">
        <v>24</v>
      </c>
      <c r="E32" s="14" t="s">
        <v>25</v>
      </c>
      <c r="F32" s="12" t="s">
        <v>121</v>
      </c>
      <c r="G32" s="42" t="s">
        <v>122</v>
      </c>
      <c r="H32" s="42" t="s">
        <v>123</v>
      </c>
      <c r="I32" s="60">
        <f>30000/12</f>
        <v>2500</v>
      </c>
      <c r="J32" s="65" t="s">
        <v>20</v>
      </c>
      <c r="K32" s="60"/>
    </row>
    <row r="33" spans="1:11">
      <c r="A33" s="43">
        <v>14</v>
      </c>
      <c r="B33" s="43" t="s">
        <v>13</v>
      </c>
      <c r="C33" s="44" t="s">
        <v>124</v>
      </c>
      <c r="D33" s="44" t="s">
        <v>24</v>
      </c>
      <c r="E33" s="44" t="s">
        <v>16</v>
      </c>
      <c r="F33" s="12" t="s">
        <v>125</v>
      </c>
      <c r="G33" s="44" t="s">
        <v>126</v>
      </c>
      <c r="H33" s="44" t="s">
        <v>127</v>
      </c>
      <c r="I33" s="60">
        <f>28800/12</f>
        <v>2400</v>
      </c>
      <c r="J33" s="66" t="s">
        <v>43</v>
      </c>
      <c r="K33" s="34" t="s">
        <v>103</v>
      </c>
    </row>
    <row r="34" spans="1:11">
      <c r="A34" s="45">
        <v>15</v>
      </c>
      <c r="B34" s="45" t="s">
        <v>13</v>
      </c>
      <c r="C34" s="46" t="s">
        <v>128</v>
      </c>
      <c r="D34" s="46" t="s">
        <v>24</v>
      </c>
      <c r="E34" s="46" t="s">
        <v>16</v>
      </c>
      <c r="F34" s="12" t="s">
        <v>129</v>
      </c>
      <c r="G34" s="46" t="s">
        <v>130</v>
      </c>
      <c r="H34" s="46" t="s">
        <v>127</v>
      </c>
      <c r="I34" s="60">
        <f>30000/12</f>
        <v>2500</v>
      </c>
      <c r="J34" s="68" t="s">
        <v>102</v>
      </c>
      <c r="K34" s="34" t="s">
        <v>103</v>
      </c>
    </row>
    <row r="35" spans="1:11">
      <c r="A35" s="47">
        <v>16</v>
      </c>
      <c r="B35" s="48" t="s">
        <v>13</v>
      </c>
      <c r="C35" s="49" t="s">
        <v>131</v>
      </c>
      <c r="D35" s="49" t="s">
        <v>15</v>
      </c>
      <c r="E35" s="48" t="s">
        <v>16</v>
      </c>
      <c r="F35" s="12" t="s">
        <v>132</v>
      </c>
      <c r="G35" s="50" t="s">
        <v>133</v>
      </c>
      <c r="H35" s="51" t="s">
        <v>134</v>
      </c>
      <c r="I35" s="60">
        <f>2600</f>
        <v>2600</v>
      </c>
      <c r="J35" s="69" t="s">
        <v>20</v>
      </c>
      <c r="K35" s="58" t="s">
        <v>135</v>
      </c>
    </row>
    <row r="36" spans="1:11">
      <c r="A36" s="47"/>
      <c r="B36" s="48" t="s">
        <v>22</v>
      </c>
      <c r="C36" s="48" t="s">
        <v>136</v>
      </c>
      <c r="D36" s="48" t="s">
        <v>24</v>
      </c>
      <c r="E36" s="48" t="s">
        <v>25</v>
      </c>
      <c r="F36" s="12" t="s">
        <v>137</v>
      </c>
      <c r="G36" s="50" t="s">
        <v>133</v>
      </c>
      <c r="H36" s="51" t="s">
        <v>134</v>
      </c>
      <c r="I36" s="60">
        <v>2000</v>
      </c>
      <c r="J36" s="69" t="s">
        <v>20</v>
      </c>
      <c r="K36" s="60"/>
    </row>
    <row r="37" spans="1:11">
      <c r="A37" s="47"/>
      <c r="B37" s="48" t="s">
        <v>38</v>
      </c>
      <c r="C37" s="48" t="s">
        <v>138</v>
      </c>
      <c r="D37" s="48" t="s">
        <v>15</v>
      </c>
      <c r="E37" s="48" t="s">
        <v>40</v>
      </c>
      <c r="F37" s="12" t="s">
        <v>139</v>
      </c>
      <c r="G37" s="47" t="s">
        <v>42</v>
      </c>
      <c r="H37" s="51" t="s">
        <v>134</v>
      </c>
      <c r="I37" s="60"/>
      <c r="J37" s="69" t="s">
        <v>43</v>
      </c>
      <c r="K37" s="60"/>
    </row>
    <row r="38" spans="1:11">
      <c r="A38" s="52">
        <v>17</v>
      </c>
      <c r="B38" s="53" t="s">
        <v>13</v>
      </c>
      <c r="C38" s="13" t="s">
        <v>140</v>
      </c>
      <c r="D38" s="13" t="s">
        <v>24</v>
      </c>
      <c r="E38" s="13" t="s">
        <v>16</v>
      </c>
      <c r="F38" s="12" t="s">
        <v>141</v>
      </c>
      <c r="G38" s="51" t="s">
        <v>142</v>
      </c>
      <c r="H38" s="51" t="s">
        <v>143</v>
      </c>
      <c r="I38" s="60">
        <f>24000/12</f>
        <v>2000</v>
      </c>
      <c r="J38" s="13" t="s">
        <v>20</v>
      </c>
      <c r="K38" s="58" t="s">
        <v>135</v>
      </c>
    </row>
    <row r="39" spans="1:11">
      <c r="A39" s="52"/>
      <c r="B39" s="53" t="s">
        <v>22</v>
      </c>
      <c r="C39" s="13" t="s">
        <v>144</v>
      </c>
      <c r="D39" s="13" t="s">
        <v>15</v>
      </c>
      <c r="E39" s="13" t="s">
        <v>25</v>
      </c>
      <c r="F39" s="12" t="s">
        <v>145</v>
      </c>
      <c r="G39" s="51" t="s">
        <v>142</v>
      </c>
      <c r="H39" s="51" t="s">
        <v>143</v>
      </c>
      <c r="I39" s="60">
        <f>48000/12</f>
        <v>4000</v>
      </c>
      <c r="J39" s="13" t="s">
        <v>20</v>
      </c>
      <c r="K39" s="60"/>
    </row>
    <row r="40" spans="1:11">
      <c r="A40" s="52"/>
      <c r="B40" s="53" t="s">
        <v>38</v>
      </c>
      <c r="C40" s="13" t="s">
        <v>146</v>
      </c>
      <c r="D40" s="13" t="s">
        <v>24</v>
      </c>
      <c r="E40" s="13" t="s">
        <v>40</v>
      </c>
      <c r="F40" s="12" t="s">
        <v>147</v>
      </c>
      <c r="G40" s="51" t="s">
        <v>42</v>
      </c>
      <c r="H40" s="51" t="s">
        <v>143</v>
      </c>
      <c r="I40" s="60"/>
      <c r="J40" s="13" t="s">
        <v>43</v>
      </c>
      <c r="K40" s="60"/>
    </row>
  </sheetData>
  <mergeCells count="24">
    <mergeCell ref="A1:J1"/>
    <mergeCell ref="A2:J2"/>
    <mergeCell ref="A4:A5"/>
    <mergeCell ref="A6:A8"/>
    <mergeCell ref="A9:A11"/>
    <mergeCell ref="A13:A15"/>
    <mergeCell ref="A16:A17"/>
    <mergeCell ref="A18:A20"/>
    <mergeCell ref="A21:A24"/>
    <mergeCell ref="A27:A29"/>
    <mergeCell ref="A31:A32"/>
    <mergeCell ref="A35:A37"/>
    <mergeCell ref="A38:A40"/>
    <mergeCell ref="K4:K5"/>
    <mergeCell ref="K6:K8"/>
    <mergeCell ref="K9:K11"/>
    <mergeCell ref="K13:K15"/>
    <mergeCell ref="K16:K17"/>
    <mergeCell ref="K18:K20"/>
    <mergeCell ref="K21:K24"/>
    <mergeCell ref="K27:K29"/>
    <mergeCell ref="K31:K32"/>
    <mergeCell ref="K35:K37"/>
    <mergeCell ref="K38:K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2019-04-08T00:57:34Z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