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<sst xmlns="http://schemas.openxmlformats.org/spreadsheetml/2006/main" count="165" uniqueCount="91">
  <si>
    <t>西安市保障性住房（限价房）资格联审信息表第000批（原表）</t>
  </si>
  <si>
    <t>基本信息（未央区第 167 批 共 8 户，计 19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</si>
  <si>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</si>
  <si>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</si>
  <si>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</si>
  <si>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</si>
  <si>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</si>
  <si>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</si>
  <si>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</si>
  <si>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</si>
  <si>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</si>
  <si>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</si>
  <si>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</si>
  <si>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</si>
  <si>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胡文博</t>
  </si>
  <si>
    <t>男</t>
  </si>
  <si>
    <t xml:space="preserve">本人 </t>
  </si>
  <si>
    <t>610102****11261933</t>
  </si>
  <si>
    <t>西安市公共交通总公司第六公司</t>
  </si>
  <si>
    <t>未央区太华北路304号32号楼3门5号</t>
  </si>
  <si>
    <t>已婚</t>
  </si>
  <si>
    <t>大明宫</t>
  </si>
  <si>
    <t>成员1</t>
  </si>
  <si>
    <t>胡月</t>
  </si>
  <si>
    <t>女</t>
  </si>
  <si>
    <t>配偶</t>
  </si>
  <si>
    <t>610102****07190620</t>
  </si>
  <si>
    <t>无</t>
  </si>
  <si>
    <t>成员2</t>
  </si>
  <si>
    <t>胡家豪</t>
  </si>
  <si>
    <t>子女</t>
  </si>
  <si>
    <t>610112****10132510</t>
  </si>
  <si>
    <t>未婚</t>
  </si>
  <si>
    <t>马艳丽</t>
  </si>
  <si>
    <t>本人</t>
  </si>
  <si>
    <t>612728****07083027</t>
  </si>
  <si>
    <t>中铁二十局</t>
  </si>
  <si>
    <t>榆林市米脂县城郊镇</t>
  </si>
  <si>
    <t>离异</t>
  </si>
  <si>
    <t>杨诗雨</t>
  </si>
  <si>
    <t>610404****08026524</t>
  </si>
  <si>
    <t>杨良杰</t>
  </si>
  <si>
    <t>612501****11013376</t>
  </si>
  <si>
    <t>佛山市南海豪美嘉陶瓷有限公司</t>
  </si>
  <si>
    <t>未央区草滩100号</t>
  </si>
  <si>
    <t>草滩</t>
  </si>
  <si>
    <t>王雅楠</t>
  </si>
  <si>
    <t>610115****05046761</t>
  </si>
  <si>
    <t>西安立丰物业管理有限公司</t>
  </si>
  <si>
    <t>西安市临潼区</t>
  </si>
  <si>
    <t>辛家庙</t>
  </si>
  <si>
    <t>尚春绒</t>
  </si>
  <si>
    <t>610124****03263920</t>
  </si>
  <si>
    <t>百姓家园超市</t>
  </si>
  <si>
    <t>周至县终南镇</t>
  </si>
  <si>
    <t>未央湖</t>
  </si>
  <si>
    <t>王小山</t>
  </si>
  <si>
    <t>220122****08146819</t>
  </si>
  <si>
    <t>西安中储达兴物流有限公司</t>
  </si>
  <si>
    <t>吉林永安县</t>
  </si>
  <si>
    <t>王梓煦</t>
  </si>
  <si>
    <t>220122****04126816</t>
  </si>
  <si>
    <t>胡萍</t>
  </si>
  <si>
    <t>610326****11080461</t>
  </si>
  <si>
    <t>西安唐城医院</t>
  </si>
  <si>
    <t>未央区渭滨街383</t>
  </si>
  <si>
    <t>徐家湾</t>
  </si>
  <si>
    <t>晋占勇</t>
  </si>
  <si>
    <t>612522****01270531</t>
  </si>
  <si>
    <t>中国航发西航莱特制造部</t>
  </si>
  <si>
    <t>洛南县石门镇</t>
  </si>
  <si>
    <t>晋乙单</t>
  </si>
  <si>
    <t>611021****02113420</t>
  </si>
  <si>
    <t>张彦军</t>
  </si>
  <si>
    <t>612132****1218121X</t>
  </si>
  <si>
    <t>爱玛客服务产业（中国）有限公司华为项目部</t>
  </si>
  <si>
    <t>未央区凤城一路</t>
  </si>
  <si>
    <t>未央宫</t>
  </si>
  <si>
    <t>陈文君</t>
  </si>
  <si>
    <t>610202****08042826</t>
  </si>
  <si>
    <t>张翼飞</t>
  </si>
  <si>
    <t>610202****09202828</t>
  </si>
  <si>
    <t>毛向英</t>
  </si>
  <si>
    <t>610321****04106847</t>
  </si>
  <si>
    <t>陕西黄马甲物流配送股份有限公司</t>
  </si>
  <si>
    <t>宝鸡市陈仓区凤阁岭镇</t>
  </si>
  <si>
    <t>刘建华</t>
  </si>
  <si>
    <t>610528****02180038</t>
  </si>
  <si>
    <t>富平县杜村镇</t>
  </si>
  <si>
    <t>刘宇豪</t>
  </si>
  <si>
    <t>610528****05240018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</si>
</sst>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</font>
    <font>
      <sz val="12"/>
      <color theme="1"/>
      <name val="仿宋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8" fillId="31" borderId="12" applyNumberFormat="0" applyFon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/>
    <xf numFmtId="0" fontId="2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38" fillId="0" borderId="0" applyProtection="0">
      <alignment vertical="center"/>
    </xf>
    <xf numFmtId="0" fontId="26" fillId="0" borderId="0">
      <alignment vertical="center"/>
    </xf>
    <xf numFmtId="0" fontId="33" fillId="25" borderId="5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0" borderId="0"/>
    <xf numFmtId="0" fontId="16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0"/>
    <xf numFmtId="0" fontId="19" fillId="21" borderId="0" applyNumberFormat="0" applyBorder="0" applyAlignment="0" applyProtection="0">
      <alignment vertical="center"/>
    </xf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8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8" fillId="0" borderId="0" applyProtection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6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0" borderId="0"/>
  </cellStyleXfs>
  <cellXfs count="4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9" applyNumberFormat="1" applyFont="1" applyFill="1" applyBorder="1" applyAlignment="1">
      <alignment horizontal="center" vertical="center" wrapText="1"/>
    </xf>
    <xf numFmtId="0" fontId="3" fillId="2" borderId="2" xfId="119" applyNumberFormat="1" applyFont="1" applyFill="1" applyBorder="1" applyAlignment="1">
      <alignment horizontal="center" vertical="center" wrapText="1"/>
    </xf>
    <xf numFmtId="0" fontId="4" fillId="2" borderId="3" xfId="119" applyFont="1" applyFill="1" applyBorder="1" applyAlignment="1">
      <alignment horizontal="center" vertical="center" wrapText="1"/>
    </xf>
    <xf numFmtId="0" fontId="5" fillId="2" borderId="3" xfId="119" applyFont="1" applyFill="1" applyBorder="1" applyAlignment="1">
      <alignment horizontal="center" vertical="center" wrapText="1"/>
    </xf>
    <xf numFmtId="0" fontId="5" fillId="2" borderId="3" xfId="119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82" applyFont="1" applyBorder="1" applyAlignment="1">
      <alignment horizontal="center" vertical="center"/>
    </xf>
    <xf numFmtId="0" fontId="9" fillId="0" borderId="4" xfId="84" applyNumberFormat="1" applyFont="1" applyBorder="1" applyAlignment="1">
      <alignment horizontal="center" vertical="center"/>
    </xf>
    <xf numFmtId="0" fontId="8" fillId="0" borderId="4" xfId="84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82" applyFont="1" applyBorder="1" applyAlignment="1">
      <alignment horizontal="center"/>
    </xf>
    <xf numFmtId="0" fontId="11" fillId="0" borderId="4" xfId="84" applyFont="1" applyBorder="1" applyAlignment="1">
      <alignment horizontal="center"/>
    </xf>
    <xf numFmtId="0" fontId="8" fillId="0" borderId="4" xfId="93" applyFont="1" applyBorder="1" applyAlignment="1">
      <alignment horizontal="center" vertical="center"/>
    </xf>
    <xf numFmtId="0" fontId="11" fillId="0" borderId="4" xfId="93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94" applyFont="1" applyBorder="1" applyAlignment="1">
      <alignment horizontal="center" vertical="center"/>
    </xf>
    <xf numFmtId="0" fontId="8" fillId="0" borderId="4" xfId="96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4" xfId="106" applyFont="1" applyFill="1" applyBorder="1" applyAlignment="1">
      <alignment horizontal="center" vertical="center" wrapText="1"/>
    </xf>
    <xf numFmtId="0" fontId="12" fillId="0" borderId="4" xfId="107" applyFont="1" applyFill="1" applyBorder="1" applyAlignment="1">
      <alignment horizontal="center" vertical="center" wrapText="1"/>
    </xf>
    <xf numFmtId="0" fontId="8" fillId="0" borderId="4" xfId="109" applyFont="1" applyBorder="1" applyAlignment="1">
      <alignment horizontal="center" vertical="center"/>
    </xf>
    <xf numFmtId="0" fontId="9" fillId="0" borderId="4" xfId="103" applyFont="1" applyBorder="1" applyAlignment="1">
      <alignment horizontal="center" vertical="center"/>
    </xf>
    <xf numFmtId="0" fontId="8" fillId="0" borderId="4" xfId="103" applyFont="1" applyBorder="1" applyAlignment="1">
      <alignment horizontal="center" vertical="center"/>
    </xf>
    <xf numFmtId="0" fontId="11" fillId="0" borderId="4" xfId="103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Border="1" applyAlignment="1"/>
    <xf numFmtId="0" fontId="6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/>
    <xf numFmtId="0" fontId="12" fillId="0" borderId="4" xfId="116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4" xfId="95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97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12" fillId="0" borderId="4" xfId="108" applyFont="1" applyFill="1" applyBorder="1" applyAlignment="1">
      <alignment horizontal="center" vertical="center" wrapText="1"/>
    </xf>
    <xf numFmtId="0" fontId="8" fillId="0" borderId="4" xfId="0" applyFont="1" applyBorder="1" applyAlignment="1"/>
    <xf numFmtId="0" fontId="8" fillId="0" borderId="4" xfId="105" applyFont="1" applyBorder="1" applyAlignment="1">
      <alignment horizontal="center" vertical="center"/>
    </xf>
  </cellXfs>
  <cellStyles count="120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38" xfId="98"/>
    <cellStyle name="常规 4" xfId="99"/>
    <cellStyle name="常规 4 2" xfId="100"/>
    <cellStyle name="常规 4 3" xfId="101"/>
    <cellStyle name="常规 4 4" xfId="102"/>
    <cellStyle name="常规 50" xfId="103"/>
    <cellStyle name="常规 45" xfId="104"/>
    <cellStyle name="常规 51" xfId="105"/>
    <cellStyle name="常规 46" xfId="106"/>
    <cellStyle name="常规 47" xfId="107"/>
    <cellStyle name="常规 48" xfId="108"/>
    <cellStyle name="常规 49" xfId="109"/>
    <cellStyle name="常规 5" xfId="110"/>
    <cellStyle name="常规 5 3" xfId="111"/>
    <cellStyle name="常规 5 4" xfId="112"/>
    <cellStyle name="常规 6 2" xfId="113"/>
    <cellStyle name="常规 6 3" xfId="114"/>
    <cellStyle name="常规 6 4" xfId="115"/>
    <cellStyle name="常规 7" xfId="116"/>
    <cellStyle name="常规 8" xfId="117"/>
    <cellStyle name="常规 9" xfId="118"/>
    <cellStyle name="常规_莲湖区12批60户联审" xfId="11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L11" sqref="L11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1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  <c r="K2" s="35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36" t="s">
        <v>11</v>
      </c>
      <c r="K3" s="37" t="s">
        <v>12</v>
      </c>
    </row>
    <row r="4" spans="1:11">
      <c r="A4" s="11">
        <v>1</v>
      </c>
      <c r="B4" s="11" t="s">
        <v>13</v>
      </c>
      <c r="C4" s="12" t="s">
        <v>14</v>
      </c>
      <c r="D4" s="12" t="s">
        <v>15</v>
      </c>
      <c r="E4" s="11" t="s">
        <v>16</v>
      </c>
      <c r="F4" s="13" t="s">
        <v>17</v>
      </c>
      <c r="G4" s="14" t="s">
        <v>18</v>
      </c>
      <c r="H4" s="14" t="s">
        <v>19</v>
      </c>
      <c r="I4" s="11">
        <f>99600/12</f>
        <v>8300</v>
      </c>
      <c r="J4" s="38" t="s">
        <v>20</v>
      </c>
      <c r="K4" s="39" t="s">
        <v>21</v>
      </c>
    </row>
    <row r="5" spans="1:11">
      <c r="A5" s="11"/>
      <c r="B5" s="15" t="s">
        <v>22</v>
      </c>
      <c r="C5" s="16" t="s">
        <v>23</v>
      </c>
      <c r="D5" s="16" t="s">
        <v>24</v>
      </c>
      <c r="E5" s="11" t="s">
        <v>25</v>
      </c>
      <c r="F5" s="13" t="s">
        <v>26</v>
      </c>
      <c r="G5" s="17" t="s">
        <v>27</v>
      </c>
      <c r="H5" s="14" t="s">
        <v>19</v>
      </c>
      <c r="I5" s="11"/>
      <c r="J5" s="38" t="s">
        <v>20</v>
      </c>
      <c r="K5" s="40"/>
    </row>
    <row r="6" spans="1:11">
      <c r="A6" s="11"/>
      <c r="B6" s="15" t="s">
        <v>28</v>
      </c>
      <c r="C6" s="16" t="s">
        <v>29</v>
      </c>
      <c r="D6" s="16" t="s">
        <v>15</v>
      </c>
      <c r="E6" s="11" t="s">
        <v>30</v>
      </c>
      <c r="F6" s="13" t="s">
        <v>31</v>
      </c>
      <c r="G6" s="17" t="s">
        <v>27</v>
      </c>
      <c r="H6" s="14" t="s">
        <v>19</v>
      </c>
      <c r="I6" s="11"/>
      <c r="J6" s="38" t="s">
        <v>32</v>
      </c>
      <c r="K6" s="40"/>
    </row>
    <row r="7" s="1" customFormat="1" spans="1:11">
      <c r="A7" s="11">
        <v>2</v>
      </c>
      <c r="B7" s="11" t="s">
        <v>13</v>
      </c>
      <c r="C7" s="18" t="s">
        <v>33</v>
      </c>
      <c r="D7" s="19" t="s">
        <v>24</v>
      </c>
      <c r="E7" s="11" t="s">
        <v>34</v>
      </c>
      <c r="F7" s="13" t="s">
        <v>35</v>
      </c>
      <c r="G7" s="20" t="s">
        <v>36</v>
      </c>
      <c r="H7" s="20" t="s">
        <v>37</v>
      </c>
      <c r="I7" s="11">
        <f>38400/12</f>
        <v>3200</v>
      </c>
      <c r="J7" s="41" t="s">
        <v>38</v>
      </c>
      <c r="K7" s="42" t="s">
        <v>21</v>
      </c>
    </row>
    <row r="8" s="1" customFormat="1" spans="1:11">
      <c r="A8" s="11"/>
      <c r="B8" s="15" t="s">
        <v>22</v>
      </c>
      <c r="C8" s="20" t="s">
        <v>39</v>
      </c>
      <c r="D8" s="20" t="s">
        <v>24</v>
      </c>
      <c r="E8" s="11" t="s">
        <v>25</v>
      </c>
      <c r="F8" s="13" t="s">
        <v>40</v>
      </c>
      <c r="G8" s="11"/>
      <c r="H8" s="20" t="s">
        <v>37</v>
      </c>
      <c r="I8" s="11"/>
      <c r="J8" s="43" t="s">
        <v>32</v>
      </c>
      <c r="K8" s="44"/>
    </row>
    <row r="9" s="1" customFormat="1" spans="1:11">
      <c r="A9" s="11">
        <v>3</v>
      </c>
      <c r="B9" s="11" t="s">
        <v>13</v>
      </c>
      <c r="C9" s="21" t="s">
        <v>41</v>
      </c>
      <c r="D9" s="21" t="s">
        <v>15</v>
      </c>
      <c r="E9" s="11" t="s">
        <v>34</v>
      </c>
      <c r="F9" s="13" t="s">
        <v>42</v>
      </c>
      <c r="G9" s="22" t="s">
        <v>43</v>
      </c>
      <c r="H9" s="22" t="s">
        <v>44</v>
      </c>
      <c r="I9" s="11">
        <f>29200/12</f>
        <v>2433.33333333333</v>
      </c>
      <c r="J9" s="45" t="s">
        <v>32</v>
      </c>
      <c r="K9" s="42" t="s">
        <v>45</v>
      </c>
    </row>
    <row r="10" spans="1:11">
      <c r="A10" s="23">
        <v>4</v>
      </c>
      <c r="B10" s="15" t="s">
        <v>13</v>
      </c>
      <c r="C10" s="24" t="s">
        <v>46</v>
      </c>
      <c r="D10" s="24" t="s">
        <v>24</v>
      </c>
      <c r="E10" s="15" t="s">
        <v>34</v>
      </c>
      <c r="F10" s="13" t="s">
        <v>47</v>
      </c>
      <c r="G10" s="25" t="s">
        <v>48</v>
      </c>
      <c r="H10" s="25" t="s">
        <v>49</v>
      </c>
      <c r="I10" s="23">
        <f>3300</f>
        <v>3300</v>
      </c>
      <c r="J10" s="46" t="s">
        <v>32</v>
      </c>
      <c r="K10" s="47" t="s">
        <v>50</v>
      </c>
    </row>
    <row r="11" spans="1:11">
      <c r="A11" s="23">
        <v>5</v>
      </c>
      <c r="B11" s="15" t="s">
        <v>13</v>
      </c>
      <c r="C11" s="26" t="s">
        <v>51</v>
      </c>
      <c r="D11" s="26" t="s">
        <v>24</v>
      </c>
      <c r="E11" s="11" t="s">
        <v>34</v>
      </c>
      <c r="F11" s="13" t="s">
        <v>52</v>
      </c>
      <c r="G11" s="27" t="s">
        <v>53</v>
      </c>
      <c r="H11" s="28" t="s">
        <v>54</v>
      </c>
      <c r="I11" s="23">
        <f>21600/12</f>
        <v>1800</v>
      </c>
      <c r="J11" s="48" t="s">
        <v>20</v>
      </c>
      <c r="K11" s="39" t="s">
        <v>55</v>
      </c>
    </row>
    <row r="12" spans="1:11">
      <c r="A12" s="23"/>
      <c r="B12" s="15" t="s">
        <v>22</v>
      </c>
      <c r="C12" s="26" t="s">
        <v>56</v>
      </c>
      <c r="D12" s="26" t="s">
        <v>15</v>
      </c>
      <c r="E12" s="11" t="s">
        <v>25</v>
      </c>
      <c r="F12" s="13" t="s">
        <v>57</v>
      </c>
      <c r="G12" s="27" t="s">
        <v>58</v>
      </c>
      <c r="H12" s="28" t="s">
        <v>59</v>
      </c>
      <c r="I12" s="23">
        <f>26400/12</f>
        <v>2200</v>
      </c>
      <c r="J12" s="48" t="s">
        <v>20</v>
      </c>
      <c r="K12" s="40"/>
    </row>
    <row r="13" spans="1:11">
      <c r="A13" s="23"/>
      <c r="B13" s="15" t="s">
        <v>28</v>
      </c>
      <c r="C13" s="26" t="s">
        <v>60</v>
      </c>
      <c r="D13" s="26" t="s">
        <v>15</v>
      </c>
      <c r="E13" s="11" t="s">
        <v>30</v>
      </c>
      <c r="F13" s="13" t="s">
        <v>61</v>
      </c>
      <c r="G13" s="29"/>
      <c r="H13" s="28" t="s">
        <v>59</v>
      </c>
      <c r="I13" s="23"/>
      <c r="J13" s="48"/>
      <c r="K13" s="40"/>
    </row>
    <row r="14" spans="1:11">
      <c r="A14" s="23">
        <v>6</v>
      </c>
      <c r="B14" s="15" t="s">
        <v>13</v>
      </c>
      <c r="C14" s="30" t="s">
        <v>62</v>
      </c>
      <c r="D14" s="30" t="s">
        <v>24</v>
      </c>
      <c r="E14" s="11" t="s">
        <v>34</v>
      </c>
      <c r="F14" s="13" t="s">
        <v>63</v>
      </c>
      <c r="G14" s="30" t="s">
        <v>64</v>
      </c>
      <c r="H14" s="30" t="s">
        <v>65</v>
      </c>
      <c r="I14" s="23">
        <f>47588/12</f>
        <v>3965.66666666667</v>
      </c>
      <c r="J14" s="38" t="s">
        <v>20</v>
      </c>
      <c r="K14" s="39" t="s">
        <v>66</v>
      </c>
    </row>
    <row r="15" spans="1:11">
      <c r="A15" s="23"/>
      <c r="B15" s="15" t="s">
        <v>22</v>
      </c>
      <c r="C15" s="30" t="s">
        <v>67</v>
      </c>
      <c r="D15" s="30" t="s">
        <v>15</v>
      </c>
      <c r="E15" s="11" t="s">
        <v>25</v>
      </c>
      <c r="F15" s="13" t="s">
        <v>68</v>
      </c>
      <c r="G15" s="31" t="s">
        <v>69</v>
      </c>
      <c r="H15" s="30" t="s">
        <v>70</v>
      </c>
      <c r="I15" s="23">
        <f>67200/12</f>
        <v>5600</v>
      </c>
      <c r="J15" s="38" t="s">
        <v>20</v>
      </c>
      <c r="K15" s="40"/>
    </row>
    <row r="16" spans="1:11">
      <c r="A16" s="23"/>
      <c r="B16" s="15" t="s">
        <v>28</v>
      </c>
      <c r="C16" s="30" t="s">
        <v>71</v>
      </c>
      <c r="D16" s="30" t="s">
        <v>24</v>
      </c>
      <c r="E16" s="11" t="s">
        <v>30</v>
      </c>
      <c r="F16" s="13" t="s">
        <v>72</v>
      </c>
      <c r="G16" s="23"/>
      <c r="H16" s="30" t="s">
        <v>65</v>
      </c>
      <c r="I16" s="23"/>
      <c r="J16" s="38" t="s">
        <v>32</v>
      </c>
      <c r="K16" s="40"/>
    </row>
    <row r="17" ht="28.5" spans="1:11">
      <c r="A17" s="23">
        <v>7</v>
      </c>
      <c r="B17" s="15" t="s">
        <v>13</v>
      </c>
      <c r="C17" s="32" t="s">
        <v>73</v>
      </c>
      <c r="D17" s="32" t="s">
        <v>15</v>
      </c>
      <c r="E17" s="11" t="s">
        <v>34</v>
      </c>
      <c r="F17" s="13" t="s">
        <v>74</v>
      </c>
      <c r="G17" s="33" t="s">
        <v>75</v>
      </c>
      <c r="H17" s="33" t="s">
        <v>76</v>
      </c>
      <c r="I17" s="23">
        <f>71000/12</f>
        <v>5916.66666666667</v>
      </c>
      <c r="J17" s="38" t="s">
        <v>20</v>
      </c>
      <c r="K17" s="39" t="s">
        <v>77</v>
      </c>
    </row>
    <row r="18" spans="1:11">
      <c r="A18" s="23"/>
      <c r="B18" s="15" t="s">
        <v>22</v>
      </c>
      <c r="C18" s="34" t="s">
        <v>78</v>
      </c>
      <c r="D18" s="34" t="s">
        <v>24</v>
      </c>
      <c r="E18" s="11" t="s">
        <v>25</v>
      </c>
      <c r="F18" s="13" t="s">
        <v>79</v>
      </c>
      <c r="G18" s="20"/>
      <c r="H18" s="20" t="s">
        <v>76</v>
      </c>
      <c r="I18" s="23">
        <f>13488/12</f>
        <v>1124</v>
      </c>
      <c r="J18" s="38" t="s">
        <v>20</v>
      </c>
      <c r="K18" s="40"/>
    </row>
    <row r="19" spans="1:11">
      <c r="A19" s="23"/>
      <c r="B19" s="15" t="s">
        <v>28</v>
      </c>
      <c r="C19" s="34" t="s">
        <v>80</v>
      </c>
      <c r="D19" s="34" t="s">
        <v>24</v>
      </c>
      <c r="E19" s="11" t="s">
        <v>30</v>
      </c>
      <c r="F19" s="13" t="s">
        <v>81</v>
      </c>
      <c r="G19" s="20"/>
      <c r="H19" s="20" t="s">
        <v>76</v>
      </c>
      <c r="I19" s="23"/>
      <c r="J19" s="38" t="s">
        <v>32</v>
      </c>
      <c r="K19" s="40"/>
    </row>
    <row r="20" spans="1:11">
      <c r="A20" s="23">
        <v>8</v>
      </c>
      <c r="B20" s="15" t="s">
        <v>13</v>
      </c>
      <c r="C20" s="30" t="s">
        <v>82</v>
      </c>
      <c r="D20" s="30" t="s">
        <v>24</v>
      </c>
      <c r="E20" s="11" t="s">
        <v>34</v>
      </c>
      <c r="F20" s="13" t="s">
        <v>83</v>
      </c>
      <c r="G20" s="31" t="s">
        <v>84</v>
      </c>
      <c r="H20" s="30" t="s">
        <v>85</v>
      </c>
      <c r="I20" s="23">
        <f>48000/12</f>
        <v>4000</v>
      </c>
      <c r="J20" s="38" t="s">
        <v>20</v>
      </c>
      <c r="K20" s="39" t="s">
        <v>77</v>
      </c>
    </row>
    <row r="21" spans="1:11">
      <c r="A21" s="23"/>
      <c r="B21" s="15" t="s">
        <v>22</v>
      </c>
      <c r="C21" s="30" t="s">
        <v>86</v>
      </c>
      <c r="D21" s="30" t="s">
        <v>15</v>
      </c>
      <c r="E21" s="11" t="s">
        <v>25</v>
      </c>
      <c r="F21" s="13" t="s">
        <v>87</v>
      </c>
      <c r="G21" s="15"/>
      <c r="H21" s="30" t="s">
        <v>88</v>
      </c>
      <c r="I21" s="23">
        <f>36000/12</f>
        <v>3000</v>
      </c>
      <c r="J21" s="38" t="s">
        <v>20</v>
      </c>
      <c r="K21" s="40"/>
    </row>
    <row r="22" spans="1:11">
      <c r="A22" s="23"/>
      <c r="B22" s="15" t="s">
        <v>28</v>
      </c>
      <c r="C22" s="30" t="s">
        <v>89</v>
      </c>
      <c r="D22" s="30" t="s">
        <v>15</v>
      </c>
      <c r="E22" s="11" t="s">
        <v>30</v>
      </c>
      <c r="F22" s="13" t="s">
        <v>90</v>
      </c>
      <c r="G22" s="23"/>
      <c r="H22" s="30" t="s">
        <v>88</v>
      </c>
      <c r="I22" s="23"/>
      <c r="J22" s="38" t="s">
        <v>32</v>
      </c>
      <c r="K22" s="40"/>
    </row>
  </sheetData>
  <mergeCells count="14">
    <mergeCell ref="A1:J1"/>
    <mergeCell ref="A2:J2"/>
    <mergeCell ref="A4:A6"/>
    <mergeCell ref="A7:A8"/>
    <mergeCell ref="A11:A13"/>
    <mergeCell ref="A14:A16"/>
    <mergeCell ref="A17:A19"/>
    <mergeCell ref="A20:A22"/>
    <mergeCell ref="K4:K6"/>
    <mergeCell ref="K7:K8"/>
    <mergeCell ref="K11:K13"/>
    <mergeCell ref="K14:K16"/>
    <mergeCell ref="K17:K19"/>
    <mergeCell ref="K20:K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2019-03-29T08:51:41Z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