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<sst xmlns="http://schemas.openxmlformats.org/spreadsheetml/2006/main" count="247" uniqueCount="119">
  <si>
    <t>西安市保障性住房（限价房）资格联审信息表第000批（原表）</t>
  </si>
  <si>
    <t>基本信息（未央区 第 166 批 共 16 户，计 28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</si>
  <si>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</si>
  <si>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</si>
  <si>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</si>
  <si>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</si>
  <si>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</si>
  <si>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</si>
  <si>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</si>
  <si>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</si>
  <si>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</si>
  <si>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</si>
  <si>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</si>
  <si>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葛亚风</t>
  </si>
  <si>
    <t>男</t>
  </si>
  <si>
    <t>本人</t>
  </si>
  <si>
    <t>411621****12162618</t>
  </si>
  <si>
    <t>西安展志达人力资源有限公司</t>
  </si>
  <si>
    <t>河南省扶沟县</t>
  </si>
  <si>
    <t>未婚</t>
  </si>
  <si>
    <t>张家堡</t>
  </si>
  <si>
    <t>冯冰</t>
  </si>
  <si>
    <t>610629****01120036</t>
  </si>
  <si>
    <t>安装地暖、暖气片</t>
  </si>
  <si>
    <t>西安市未央区二府庄1号付1号</t>
  </si>
  <si>
    <t>崔伟</t>
  </si>
  <si>
    <t>610124****10161256</t>
  </si>
  <si>
    <t>西安苏然网络科技有限公司</t>
  </si>
  <si>
    <t>周至清化镇</t>
  </si>
  <si>
    <t>已婚</t>
  </si>
  <si>
    <t>成员1</t>
  </si>
  <si>
    <t>厚惠惠</t>
  </si>
  <si>
    <t>女</t>
  </si>
  <si>
    <t>配偶</t>
  </si>
  <si>
    <t>622727****11188341</t>
  </si>
  <si>
    <t>西安曲江新区雅达服装店</t>
  </si>
  <si>
    <t>马稚君</t>
  </si>
  <si>
    <t>610124****02053027</t>
  </si>
  <si>
    <t>西安乐成旅游咨询服务有限公司</t>
  </si>
  <si>
    <t>周至区终南街道办事处</t>
  </si>
  <si>
    <t>杨雄兵</t>
  </si>
  <si>
    <t>610124****06263976</t>
  </si>
  <si>
    <t>成员2</t>
  </si>
  <si>
    <t>杨世杰</t>
  </si>
  <si>
    <t>子女</t>
  </si>
  <si>
    <t>610124****01063917</t>
  </si>
  <si>
    <t>5</t>
  </si>
  <si>
    <t>张旭</t>
  </si>
  <si>
    <t>610527****06160738</t>
  </si>
  <si>
    <t>大明宫钻石店MN整木定制</t>
  </si>
  <si>
    <t>刘景</t>
  </si>
  <si>
    <t>610502****12077024</t>
  </si>
  <si>
    <t>西安光衡光电科技有限公司</t>
  </si>
  <si>
    <t>陕西省渭南市临渭区官路镇新村三组</t>
  </si>
  <si>
    <t>赵宾秋</t>
  </si>
  <si>
    <t>610523****10275488</t>
  </si>
  <si>
    <t>西安市未央区中心幼儿园</t>
  </si>
  <si>
    <r>
      <rPr>
        <sz val="11"/>
        <color rgb="FF000000"/>
        <rFont val="宋体"/>
        <charset val="134"/>
      </rPr>
      <t>西安市未央区凤城南路东段</t>
    </r>
    <r>
      <rPr>
        <sz val="11"/>
        <color rgb="FF000000"/>
        <rFont val="Tahoma"/>
        <charset val="134"/>
      </rPr>
      <t>18</t>
    </r>
    <r>
      <rPr>
        <sz val="11"/>
        <color indexed="8"/>
        <rFont val="宋体"/>
        <charset val="134"/>
      </rPr>
      <t>号</t>
    </r>
  </si>
  <si>
    <t>张国</t>
  </si>
  <si>
    <t>341227****0309105X</t>
  </si>
  <si>
    <r>
      <rPr>
        <sz val="11"/>
        <color rgb="FF000000"/>
        <rFont val="宋体"/>
        <charset val="134"/>
      </rPr>
      <t>安徽省利辛具张村镇菜园村北园新编</t>
    </r>
    <r>
      <rPr>
        <sz val="11"/>
        <color rgb="FF000000"/>
        <rFont val="Tahoma"/>
        <charset val="134"/>
      </rPr>
      <t>41</t>
    </r>
    <r>
      <rPr>
        <sz val="11"/>
        <color indexed="8"/>
        <rFont val="宋体"/>
        <charset val="134"/>
      </rPr>
      <t>户</t>
    </r>
  </si>
  <si>
    <t>张艺鑫</t>
  </si>
  <si>
    <t>610112****01072534</t>
  </si>
  <si>
    <t>折存存</t>
  </si>
  <si>
    <t>610623****04111238</t>
  </si>
  <si>
    <t>西安凤城医院</t>
  </si>
  <si>
    <t>未央区渭清南路28号</t>
  </si>
  <si>
    <t>谭家</t>
  </si>
  <si>
    <t>赵佳</t>
  </si>
  <si>
    <t>610115****11307764</t>
  </si>
  <si>
    <t>西安雁塔益群中医门诊部</t>
  </si>
  <si>
    <r>
      <rPr>
        <sz val="11"/>
        <color indexed="8"/>
        <rFont val="宋体"/>
        <charset val="134"/>
      </rPr>
      <t>临潼区油槐镇昌寨村西薛组</t>
    </r>
    <r>
      <rPr>
        <sz val="11"/>
        <color indexed="8"/>
        <rFont val="Tahoma"/>
        <charset val="134"/>
      </rPr>
      <t>55</t>
    </r>
    <r>
      <rPr>
        <sz val="11"/>
        <color indexed="8"/>
        <rFont val="宋体"/>
        <charset val="134"/>
      </rPr>
      <t>号</t>
    </r>
  </si>
  <si>
    <t>靳星</t>
  </si>
  <si>
    <t>610525****05150034</t>
  </si>
  <si>
    <t>发传单</t>
  </si>
  <si>
    <t>田晶晶</t>
  </si>
  <si>
    <t>612523****09040817</t>
  </si>
  <si>
    <t>上海南枫时装有限公司</t>
  </si>
  <si>
    <t>许雪琴</t>
  </si>
  <si>
    <t>622722****07201725</t>
  </si>
  <si>
    <t>夜市摆摊</t>
  </si>
  <si>
    <t>吕建锋</t>
  </si>
  <si>
    <t>622722****02161719</t>
  </si>
  <si>
    <r>
      <rPr>
        <sz val="11"/>
        <color indexed="8"/>
        <rFont val="Tahoma"/>
        <charset val="134"/>
      </rPr>
      <t>甘肃省泾川县党源镇高崖村七社</t>
    </r>
    <r>
      <rPr>
        <sz val="11"/>
        <color indexed="8"/>
        <rFont val="Tahoma"/>
        <charset val="134"/>
      </rPr>
      <t>38</t>
    </r>
    <r>
      <rPr>
        <sz val="11"/>
        <color indexed="8"/>
        <rFont val="宋体"/>
        <charset val="134"/>
      </rPr>
      <t>号</t>
    </r>
  </si>
  <si>
    <t>薛丹</t>
  </si>
  <si>
    <t>610524****01291302</t>
  </si>
  <si>
    <t>未央区未央宫青门新区社区</t>
  </si>
  <si>
    <t>未央区未央宫街道青门新区</t>
  </si>
  <si>
    <t>未央宫</t>
  </si>
  <si>
    <t>张浩</t>
  </si>
  <si>
    <t>610524****10051255</t>
  </si>
  <si>
    <t>合阳县王村镇王村矿</t>
  </si>
  <si>
    <t>张芮溪</t>
  </si>
  <si>
    <t>610524****10151221</t>
  </si>
  <si>
    <t>史航娟</t>
  </si>
  <si>
    <t>610481****04264221</t>
  </si>
  <si>
    <t>西安屈臣氏个人用品商店有限公司</t>
  </si>
  <si>
    <t>西安市未央区二环北路西段288号附2号</t>
  </si>
  <si>
    <t>刘佳</t>
  </si>
  <si>
    <t>610481****01010053</t>
  </si>
  <si>
    <t>无</t>
  </si>
  <si>
    <t>陕西省兴平市东城派出所</t>
  </si>
  <si>
    <t>刘鑫昊</t>
  </si>
  <si>
    <t>610481****01024257</t>
  </si>
  <si>
    <t>刘莹</t>
  </si>
  <si>
    <t>320321****10153028</t>
  </si>
  <si>
    <t>恒利生态木</t>
  </si>
  <si>
    <t>权建</t>
  </si>
  <si>
    <t>610526****01061310</t>
  </si>
  <si>
    <t>华南城商业管理有限公司</t>
  </si>
  <si>
    <t>未央区二环北路西段</t>
  </si>
  <si>
    <t>兀媛</t>
  </si>
  <si>
    <t>610122****07071229</t>
  </si>
  <si>
    <t>自由职业</t>
  </si>
  <si>
    <t>未央区谭家街办</t>
  </si>
  <si>
    <t>离异</t>
  </si>
  <si>
    <t>李瑞霞</t>
  </si>
  <si>
    <t>612723****09010021</t>
  </si>
  <si>
    <t>宜美佳百货便利店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</si>
</sst>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Tahoma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8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9" borderId="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22" borderId="8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3" fillId="17" borderId="7" applyNumberFormat="0" applyAlignment="0" applyProtection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40" fillId="17" borderId="4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2" fillId="7" borderId="3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9" fillId="0" borderId="6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0" fillId="0" borderId="0"/>
  </cellStyleXfs>
  <cellXfs count="62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82" applyNumberFormat="1" applyFont="1" applyFill="1" applyBorder="1" applyAlignment="1">
      <alignment horizontal="center" vertical="center" wrapText="1"/>
    </xf>
    <xf numFmtId="0" fontId="2" fillId="2" borderId="1" xfId="182" applyFont="1" applyFill="1" applyBorder="1" applyAlignment="1">
      <alignment horizontal="center" vertical="center" wrapText="1"/>
    </xf>
    <xf numFmtId="0" fontId="3" fillId="2" borderId="1" xfId="182" applyFont="1" applyFill="1" applyBorder="1" applyAlignment="1">
      <alignment horizontal="center" vertical="center" wrapText="1"/>
    </xf>
    <xf numFmtId="0" fontId="3" fillId="2" borderId="1" xfId="182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84" applyNumberFormat="1" applyFont="1" applyBorder="1" applyAlignment="1">
      <alignment horizontal="center" vertical="center"/>
    </xf>
    <xf numFmtId="49" fontId="13" fillId="0" borderId="1" xfId="84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98" applyNumberFormat="1" applyFont="1" applyBorder="1" applyAlignment="1">
      <alignment horizontal="center" vertical="center" wrapText="1"/>
    </xf>
    <xf numFmtId="0" fontId="7" fillId="0" borderId="1" xfId="131" applyFont="1" applyBorder="1" applyAlignment="1">
      <alignment horizontal="center" vertical="center"/>
    </xf>
    <xf numFmtId="0" fontId="8" fillId="0" borderId="1" xfId="131" applyFont="1" applyBorder="1" applyAlignment="1">
      <alignment horizontal="center" vertical="center"/>
    </xf>
    <xf numFmtId="0" fontId="5" fillId="0" borderId="1" xfId="131" applyFont="1" applyBorder="1" applyAlignment="1">
      <alignment horizontal="center" vertical="center"/>
    </xf>
    <xf numFmtId="0" fontId="6" fillId="0" borderId="1" xfId="131" applyFont="1" applyBorder="1" applyAlignment="1">
      <alignment horizontal="center" vertical="center"/>
    </xf>
    <xf numFmtId="0" fontId="9" fillId="0" borderId="1" xfId="131" applyFont="1" applyBorder="1" applyAlignment="1">
      <alignment horizontal="center" vertical="center"/>
    </xf>
    <xf numFmtId="0" fontId="15" fillId="0" borderId="1" xfId="131" applyFont="1" applyBorder="1" applyAlignment="1">
      <alignment horizontal="center"/>
    </xf>
    <xf numFmtId="49" fontId="13" fillId="0" borderId="1" xfId="24" applyNumberFormat="1" applyFont="1" applyBorder="1" applyAlignment="1">
      <alignment horizontal="center" vertical="center"/>
    </xf>
    <xf numFmtId="49" fontId="12" fillId="0" borderId="1" xfId="24" applyNumberFormat="1" applyFont="1" applyBorder="1" applyAlignment="1">
      <alignment horizontal="center" vertical="center"/>
    </xf>
    <xf numFmtId="49" fontId="16" fillId="0" borderId="1" xfId="24" applyNumberFormat="1" applyFill="1" applyBorder="1" applyAlignment="1">
      <alignment horizontal="center" shrinkToFit="1"/>
    </xf>
    <xf numFmtId="49" fontId="17" fillId="0" borderId="1" xfId="117" applyNumberFormat="1" applyFont="1" applyBorder="1" applyAlignment="1">
      <alignment horizontal="center"/>
    </xf>
    <xf numFmtId="49" fontId="16" fillId="0" borderId="1" xfId="117" applyNumberFormat="1" applyBorder="1" applyAlignment="1">
      <alignment horizontal="center"/>
    </xf>
    <xf numFmtId="0" fontId="18" fillId="0" borderId="1" xfId="96" applyFont="1" applyFill="1" applyBorder="1" applyAlignment="1">
      <alignment horizontal="center" vertical="center"/>
    </xf>
    <xf numFmtId="0" fontId="7" fillId="0" borderId="1" xfId="96" applyFont="1" applyFill="1" applyBorder="1" applyAlignment="1">
      <alignment horizontal="center" vertical="center"/>
    </xf>
    <xf numFmtId="0" fontId="19" fillId="0" borderId="1" xfId="96" applyFont="1" applyFill="1" applyBorder="1" applyAlignment="1">
      <alignment horizontal="center" vertical="center"/>
    </xf>
    <xf numFmtId="0" fontId="8" fillId="0" borderId="1" xfId="116" applyFont="1" applyFill="1" applyBorder="1" applyAlignment="1">
      <alignment horizontal="center" vertical="center"/>
    </xf>
    <xf numFmtId="0" fontId="20" fillId="0" borderId="1" xfId="116" applyFont="1" applyFill="1" applyBorder="1" applyAlignment="1">
      <alignment horizontal="center" vertical="center"/>
    </xf>
    <xf numFmtId="0" fontId="19" fillId="0" borderId="1" xfId="116" applyFont="1" applyFill="1" applyBorder="1" applyAlignment="1">
      <alignment horizontal="center" vertical="center"/>
    </xf>
    <xf numFmtId="0" fontId="21" fillId="0" borderId="1" xfId="141" applyFont="1" applyFill="1" applyBorder="1" applyAlignment="1">
      <alignment horizontal="center" vertical="center"/>
    </xf>
    <xf numFmtId="0" fontId="7" fillId="0" borderId="1" xfId="141" applyFont="1" applyFill="1" applyBorder="1" applyAlignment="1">
      <alignment horizontal="center" vertical="center"/>
    </xf>
    <xf numFmtId="0" fontId="19" fillId="0" borderId="1" xfId="141" applyFont="1" applyFill="1" applyBorder="1" applyAlignment="1">
      <alignment horizontal="center" vertical="center"/>
    </xf>
    <xf numFmtId="0" fontId="18" fillId="0" borderId="1" xfId="150" applyFont="1" applyFill="1" applyBorder="1" applyAlignment="1">
      <alignment horizontal="center" vertical="center"/>
    </xf>
    <xf numFmtId="0" fontId="7" fillId="0" borderId="1" xfId="150" applyFont="1" applyFill="1" applyBorder="1" applyAlignment="1">
      <alignment horizontal="center" vertical="center"/>
    </xf>
    <xf numFmtId="0" fontId="19" fillId="0" borderId="1" xfId="1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49" fontId="13" fillId="0" borderId="1" xfId="11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13" fillId="0" borderId="1" xfId="68" applyNumberFormat="1" applyFont="1" applyBorder="1" applyAlignment="1">
      <alignment horizontal="center" vertical="center"/>
    </xf>
    <xf numFmtId="49" fontId="17" fillId="0" borderId="1" xfId="120" applyNumberFormat="1" applyFont="1" applyBorder="1" applyAlignment="1">
      <alignment horizontal="center"/>
    </xf>
    <xf numFmtId="0" fontId="19" fillId="0" borderId="1" xfId="109" applyFont="1" applyFill="1" applyBorder="1" applyAlignment="1">
      <alignment horizontal="center" vertical="center"/>
    </xf>
    <xf numFmtId="0" fontId="19" fillId="0" borderId="1" xfId="119" applyFont="1" applyFill="1" applyBorder="1" applyAlignment="1">
      <alignment horizontal="center" vertical="center"/>
    </xf>
    <xf numFmtId="0" fontId="19" fillId="0" borderId="1" xfId="143" applyFont="1" applyFill="1" applyBorder="1" applyAlignment="1">
      <alignment horizontal="center" vertical="center"/>
    </xf>
    <xf numFmtId="0" fontId="19" fillId="0" borderId="1" xfId="151" applyFont="1" applyFill="1" applyBorder="1" applyAlignment="1">
      <alignment horizontal="center" vertical="center"/>
    </xf>
  </cellXfs>
  <cellStyles count="1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常规 7 3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常规 6 5" xfId="18"/>
    <cellStyle name="警告文本" xfId="19" builtinId="11"/>
    <cellStyle name="常规 5 2" xfId="20"/>
    <cellStyle name="标题" xfId="21" builtinId="15"/>
    <cellStyle name="常规 16 4" xfId="22"/>
    <cellStyle name="常规 10 11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常规 13 10" xfId="35"/>
    <cellStyle name="常规 13 5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常规 10 5" xfId="41"/>
    <cellStyle name="常规 15 8" xfId="42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常规 10 2" xfId="61"/>
    <cellStyle name="60% - 强调文字颜色 6" xfId="62" builtinId="52"/>
    <cellStyle name="常规 16 3" xfId="63"/>
    <cellStyle name="常规 10 10" xfId="64"/>
    <cellStyle name="常规 11" xfId="65"/>
    <cellStyle name="常规 16 5" xfId="66"/>
    <cellStyle name="常规 10 12" xfId="67"/>
    <cellStyle name="常规 13" xfId="68"/>
    <cellStyle name="常规 10 4" xfId="69"/>
    <cellStyle name="常规 10 6" xfId="70"/>
    <cellStyle name="常规 10 7" xfId="71"/>
    <cellStyle name="常规 10 8" xfId="72"/>
    <cellStyle name="常规 10 9" xfId="73"/>
    <cellStyle name="常规 13 11" xfId="74"/>
    <cellStyle name="常规 13 12" xfId="75"/>
    <cellStyle name="常规 13 2" xfId="76"/>
    <cellStyle name="常规 13 3" xfId="77"/>
    <cellStyle name="常规 13 4" xfId="78"/>
    <cellStyle name="常规 13 6" xfId="79"/>
    <cellStyle name="常规 13 7" xfId="80"/>
    <cellStyle name="常规 13 8" xfId="81"/>
    <cellStyle name="常规 13 9" xfId="82"/>
    <cellStyle name="常规 16 6" xfId="83"/>
    <cellStyle name="常规 14" xfId="84"/>
    <cellStyle name="常规 14 10" xfId="85"/>
    <cellStyle name="常规 14 11" xfId="86"/>
    <cellStyle name="常规 14 12" xfId="87"/>
    <cellStyle name="常规 14 2" xfId="88"/>
    <cellStyle name="常规 14 3" xfId="89"/>
    <cellStyle name="常规 14 4" xfId="90"/>
    <cellStyle name="常规 14 5" xfId="91"/>
    <cellStyle name="常规 14 6" xfId="92"/>
    <cellStyle name="常规 14 7" xfId="93"/>
    <cellStyle name="常规 14 8" xfId="94"/>
    <cellStyle name="常规 14 9" xfId="95"/>
    <cellStyle name="常规 20" xfId="96"/>
    <cellStyle name="常规 16 7" xfId="97"/>
    <cellStyle name="常规 15" xfId="98"/>
    <cellStyle name="常规 15 10" xfId="99"/>
    <cellStyle name="常规 15 11" xfId="100"/>
    <cellStyle name="常规 15 12" xfId="101"/>
    <cellStyle name="常规 15 2" xfId="102"/>
    <cellStyle name="常规 15 3" xfId="103"/>
    <cellStyle name="常规 15 4" xfId="104"/>
    <cellStyle name="常规 15 5" xfId="105"/>
    <cellStyle name="常规 15 6" xfId="106"/>
    <cellStyle name="常规 15 7" xfId="107"/>
    <cellStyle name="常规 15 9" xfId="108"/>
    <cellStyle name="常规 21" xfId="109"/>
    <cellStyle name="常规 16 8" xfId="110"/>
    <cellStyle name="常规 16" xfId="111"/>
    <cellStyle name="常规 16 10" xfId="112"/>
    <cellStyle name="常规 16 11" xfId="113"/>
    <cellStyle name="常规 16 12" xfId="114"/>
    <cellStyle name="常规 16 2" xfId="115"/>
    <cellStyle name="常规 22" xfId="116"/>
    <cellStyle name="常规 17" xfId="117"/>
    <cellStyle name="常规 16 9" xfId="118"/>
    <cellStyle name="常规 23" xfId="119"/>
    <cellStyle name="常规 18" xfId="120"/>
    <cellStyle name="常规 24" xfId="121"/>
    <cellStyle name="常规 19" xfId="122"/>
    <cellStyle name="常规 2" xfId="123"/>
    <cellStyle name="常规 2 10" xfId="124"/>
    <cellStyle name="常规 2 11" xfId="125"/>
    <cellStyle name="常规 2 12" xfId="126"/>
    <cellStyle name="常规 2 13" xfId="127"/>
    <cellStyle name="常规 2 14" xfId="128"/>
    <cellStyle name="常规 2 15" xfId="129"/>
    <cellStyle name="常规 2 16" xfId="130"/>
    <cellStyle name="常规 2 2" xfId="131"/>
    <cellStyle name="常规 2 3" xfId="132"/>
    <cellStyle name="常规 2 4" xfId="133"/>
    <cellStyle name="常规 2 5" xfId="134"/>
    <cellStyle name="常规 2 6" xfId="135"/>
    <cellStyle name="常规 2 7" xfId="136"/>
    <cellStyle name="常规 2 8" xfId="137"/>
    <cellStyle name="常规 2 9" xfId="138"/>
    <cellStyle name="常规 30" xfId="139"/>
    <cellStyle name="常规 25" xfId="140"/>
    <cellStyle name="常规 32" xfId="141"/>
    <cellStyle name="常规 27" xfId="142"/>
    <cellStyle name="常规 33" xfId="143"/>
    <cellStyle name="常规 28" xfId="144"/>
    <cellStyle name="常规 34" xfId="145"/>
    <cellStyle name="常规 29" xfId="146"/>
    <cellStyle name="常规 6 10" xfId="147"/>
    <cellStyle name="常规 3" xfId="148"/>
    <cellStyle name="常规 3 2" xfId="149"/>
    <cellStyle name="常规 35" xfId="150"/>
    <cellStyle name="常规 36" xfId="151"/>
    <cellStyle name="常规 37" xfId="152"/>
    <cellStyle name="常规 5 10" xfId="153"/>
    <cellStyle name="常规 5 11" xfId="154"/>
    <cellStyle name="常规 5 12" xfId="155"/>
    <cellStyle name="常规 5 3" xfId="156"/>
    <cellStyle name="常规 5 4" xfId="157"/>
    <cellStyle name="常规 5 5" xfId="158"/>
    <cellStyle name="常规 5 6" xfId="159"/>
    <cellStyle name="常规 5 7" xfId="160"/>
    <cellStyle name="常规 5 8" xfId="161"/>
    <cellStyle name="常规 5 9" xfId="162"/>
    <cellStyle name="常规 6 11" xfId="163"/>
    <cellStyle name="常规 6 12" xfId="164"/>
    <cellStyle name="常规 6 2" xfId="165"/>
    <cellStyle name="常规 6 3" xfId="166"/>
    <cellStyle name="常规 6 4" xfId="167"/>
    <cellStyle name="常规 6 6" xfId="168"/>
    <cellStyle name="常规 6 7" xfId="169"/>
    <cellStyle name="常规 6 8" xfId="170"/>
    <cellStyle name="常规 6 9" xfId="171"/>
    <cellStyle name="常规 7 10" xfId="172"/>
    <cellStyle name="常规 7 11" xfId="173"/>
    <cellStyle name="常规 7 12" xfId="174"/>
    <cellStyle name="常规 7 2" xfId="175"/>
    <cellStyle name="常规 7 4" xfId="176"/>
    <cellStyle name="常规 7 5" xfId="177"/>
    <cellStyle name="常规 7 6" xfId="178"/>
    <cellStyle name="常规 7 7" xfId="179"/>
    <cellStyle name="常规 7 8" xfId="180"/>
    <cellStyle name="常规 7 9" xfId="181"/>
    <cellStyle name="常规_莲湖区12批60户联审" xfId="1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topLeftCell="A2" workbookViewId="0">
      <selection activeCell="F12" sqref="F12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51" t="s">
        <v>11</v>
      </c>
      <c r="K3" s="52"/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2" t="s">
        <v>17</v>
      </c>
      <c r="H4" s="12" t="s">
        <v>18</v>
      </c>
      <c r="I4" s="9">
        <f>42000/12</f>
        <v>3500</v>
      </c>
      <c r="J4" s="12" t="s">
        <v>19</v>
      </c>
      <c r="K4" s="50" t="s">
        <v>20</v>
      </c>
    </row>
    <row r="5" spans="1:11">
      <c r="A5" s="15">
        <v>2</v>
      </c>
      <c r="B5" s="16" t="s">
        <v>12</v>
      </c>
      <c r="C5" s="17" t="s">
        <v>21</v>
      </c>
      <c r="D5" s="18" t="s">
        <v>14</v>
      </c>
      <c r="E5" s="19" t="s">
        <v>15</v>
      </c>
      <c r="F5" s="14" t="s">
        <v>22</v>
      </c>
      <c r="G5" s="20" t="s">
        <v>23</v>
      </c>
      <c r="H5" s="20" t="s">
        <v>24</v>
      </c>
      <c r="I5" s="15">
        <f>43200/12</f>
        <v>3600</v>
      </c>
      <c r="J5" s="53" t="s">
        <v>19</v>
      </c>
      <c r="K5" s="54" t="s">
        <v>20</v>
      </c>
    </row>
    <row r="6" spans="1:11">
      <c r="A6" s="9">
        <v>3</v>
      </c>
      <c r="B6" s="10" t="s">
        <v>12</v>
      </c>
      <c r="C6" s="21" t="s">
        <v>25</v>
      </c>
      <c r="D6" s="22" t="s">
        <v>14</v>
      </c>
      <c r="E6" s="13" t="s">
        <v>15</v>
      </c>
      <c r="F6" s="14" t="s">
        <v>26</v>
      </c>
      <c r="G6" s="22" t="s">
        <v>27</v>
      </c>
      <c r="H6" s="22" t="s">
        <v>28</v>
      </c>
      <c r="I6" s="9">
        <f>36000/12</f>
        <v>3000</v>
      </c>
      <c r="J6" s="12" t="s">
        <v>29</v>
      </c>
      <c r="K6" s="50" t="s">
        <v>20</v>
      </c>
    </row>
    <row r="7" spans="1:11">
      <c r="A7" s="9"/>
      <c r="B7" s="13" t="s">
        <v>30</v>
      </c>
      <c r="C7" s="22" t="s">
        <v>31</v>
      </c>
      <c r="D7" s="22" t="s">
        <v>32</v>
      </c>
      <c r="E7" s="13" t="s">
        <v>33</v>
      </c>
      <c r="F7" s="14" t="s">
        <v>34</v>
      </c>
      <c r="G7" s="22" t="s">
        <v>35</v>
      </c>
      <c r="H7" s="22" t="s">
        <v>28</v>
      </c>
      <c r="I7" s="9">
        <f>37000/12</f>
        <v>3083.33333333333</v>
      </c>
      <c r="J7" s="12" t="s">
        <v>29</v>
      </c>
      <c r="K7" s="55"/>
    </row>
    <row r="8" spans="1:11">
      <c r="A8" s="23">
        <v>4</v>
      </c>
      <c r="B8" s="16" t="s">
        <v>12</v>
      </c>
      <c r="C8" s="24" t="s">
        <v>36</v>
      </c>
      <c r="D8" s="25" t="s">
        <v>32</v>
      </c>
      <c r="E8" s="13" t="s">
        <v>15</v>
      </c>
      <c r="F8" s="14" t="s">
        <v>37</v>
      </c>
      <c r="G8" s="25" t="s">
        <v>38</v>
      </c>
      <c r="H8" s="25" t="s">
        <v>39</v>
      </c>
      <c r="I8" s="55">
        <f>36000/12</f>
        <v>3000</v>
      </c>
      <c r="J8" s="25" t="s">
        <v>29</v>
      </c>
      <c r="K8" s="50" t="s">
        <v>20</v>
      </c>
    </row>
    <row r="9" spans="1:11">
      <c r="A9" s="23"/>
      <c r="B9" s="25" t="s">
        <v>30</v>
      </c>
      <c r="C9" s="25" t="s">
        <v>40</v>
      </c>
      <c r="D9" s="25" t="s">
        <v>14</v>
      </c>
      <c r="E9" s="13" t="s">
        <v>33</v>
      </c>
      <c r="F9" s="14" t="s">
        <v>41</v>
      </c>
      <c r="G9" s="26" t="s">
        <v>38</v>
      </c>
      <c r="H9" s="25" t="s">
        <v>39</v>
      </c>
      <c r="I9" s="55">
        <f>57600/12</f>
        <v>4800</v>
      </c>
      <c r="J9" s="25" t="s">
        <v>29</v>
      </c>
      <c r="K9" s="55"/>
    </row>
    <row r="10" spans="1:11">
      <c r="A10" s="23"/>
      <c r="B10" s="25" t="s">
        <v>42</v>
      </c>
      <c r="C10" s="25" t="s">
        <v>43</v>
      </c>
      <c r="D10" s="25" t="s">
        <v>14</v>
      </c>
      <c r="E10" s="25" t="s">
        <v>44</v>
      </c>
      <c r="F10" s="14" t="s">
        <v>45</v>
      </c>
      <c r="G10" s="23"/>
      <c r="H10" s="25" t="s">
        <v>39</v>
      </c>
      <c r="I10" s="55"/>
      <c r="J10" s="12" t="s">
        <v>19</v>
      </c>
      <c r="K10" s="55"/>
    </row>
    <row r="11" spans="1:11">
      <c r="A11" s="27" t="s">
        <v>46</v>
      </c>
      <c r="B11" s="28" t="s">
        <v>12</v>
      </c>
      <c r="C11" s="28" t="s">
        <v>47</v>
      </c>
      <c r="D11" s="27" t="s">
        <v>14</v>
      </c>
      <c r="E11" s="27" t="s">
        <v>15</v>
      </c>
      <c r="F11" s="14" t="s">
        <v>48</v>
      </c>
      <c r="G11" s="27" t="s">
        <v>49</v>
      </c>
      <c r="H11" s="27" t="s">
        <v>24</v>
      </c>
      <c r="I11" s="55">
        <f>30000/12</f>
        <v>2500</v>
      </c>
      <c r="J11" s="56" t="s">
        <v>29</v>
      </c>
      <c r="K11" s="50" t="s">
        <v>20</v>
      </c>
    </row>
    <row r="12" spans="1:11">
      <c r="A12" s="29"/>
      <c r="B12" s="27" t="s">
        <v>30</v>
      </c>
      <c r="C12" s="27" t="s">
        <v>50</v>
      </c>
      <c r="D12" s="27" t="s">
        <v>32</v>
      </c>
      <c r="E12" s="27" t="s">
        <v>33</v>
      </c>
      <c r="F12" s="14" t="s">
        <v>51</v>
      </c>
      <c r="G12" s="27" t="s">
        <v>52</v>
      </c>
      <c r="H12" s="27" t="s">
        <v>53</v>
      </c>
      <c r="I12" s="55">
        <f>24000/12</f>
        <v>2000</v>
      </c>
      <c r="J12" s="56" t="s">
        <v>29</v>
      </c>
      <c r="K12" s="55"/>
    </row>
    <row r="13" spans="1:11">
      <c r="A13" s="23">
        <v>6</v>
      </c>
      <c r="B13" s="16" t="s">
        <v>12</v>
      </c>
      <c r="C13" s="30" t="s">
        <v>54</v>
      </c>
      <c r="D13" s="30" t="s">
        <v>32</v>
      </c>
      <c r="E13" s="30" t="s">
        <v>15</v>
      </c>
      <c r="F13" s="14" t="s">
        <v>55</v>
      </c>
      <c r="G13" s="30" t="s">
        <v>56</v>
      </c>
      <c r="H13" s="30" t="s">
        <v>57</v>
      </c>
      <c r="I13" s="55">
        <f>82800/12</f>
        <v>6900</v>
      </c>
      <c r="J13" s="57" t="s">
        <v>29</v>
      </c>
      <c r="K13" s="50" t="s">
        <v>20</v>
      </c>
    </row>
    <row r="14" spans="1:11">
      <c r="A14" s="23"/>
      <c r="B14" s="25" t="s">
        <v>30</v>
      </c>
      <c r="C14" s="30" t="s">
        <v>58</v>
      </c>
      <c r="D14" s="30" t="s">
        <v>14</v>
      </c>
      <c r="E14" s="30" t="s">
        <v>33</v>
      </c>
      <c r="F14" s="14" t="s">
        <v>59</v>
      </c>
      <c r="G14" s="31"/>
      <c r="H14" s="30" t="s">
        <v>60</v>
      </c>
      <c r="I14" s="55"/>
      <c r="J14" s="57" t="s">
        <v>29</v>
      </c>
      <c r="K14" s="55"/>
    </row>
    <row r="15" spans="1:11">
      <c r="A15" s="23"/>
      <c r="B15" s="25" t="s">
        <v>42</v>
      </c>
      <c r="C15" s="30" t="s">
        <v>61</v>
      </c>
      <c r="D15" s="30" t="s">
        <v>14</v>
      </c>
      <c r="E15" s="25" t="s">
        <v>44</v>
      </c>
      <c r="F15" s="14" t="s">
        <v>62</v>
      </c>
      <c r="G15" s="31"/>
      <c r="H15" s="30" t="s">
        <v>57</v>
      </c>
      <c r="I15" s="55"/>
      <c r="J15" s="57" t="s">
        <v>19</v>
      </c>
      <c r="K15" s="55"/>
    </row>
    <row r="16" spans="1:11">
      <c r="A16" s="32">
        <v>7</v>
      </c>
      <c r="B16" s="33" t="s">
        <v>12</v>
      </c>
      <c r="C16" s="33" t="s">
        <v>63</v>
      </c>
      <c r="D16" s="34" t="s">
        <v>14</v>
      </c>
      <c r="E16" s="34" t="s">
        <v>15</v>
      </c>
      <c r="F16" s="14" t="s">
        <v>64</v>
      </c>
      <c r="G16" s="34" t="s">
        <v>65</v>
      </c>
      <c r="H16" s="34" t="s">
        <v>66</v>
      </c>
      <c r="I16" s="55">
        <f>42000/12</f>
        <v>3500</v>
      </c>
      <c r="J16" s="58" t="s">
        <v>29</v>
      </c>
      <c r="K16" s="50" t="s">
        <v>67</v>
      </c>
    </row>
    <row r="17" spans="1:11">
      <c r="A17" s="32"/>
      <c r="B17" s="34" t="s">
        <v>30</v>
      </c>
      <c r="C17" s="34" t="s">
        <v>68</v>
      </c>
      <c r="D17" s="34" t="s">
        <v>32</v>
      </c>
      <c r="E17" s="30" t="s">
        <v>33</v>
      </c>
      <c r="F17" s="14" t="s">
        <v>69</v>
      </c>
      <c r="G17" s="34" t="s">
        <v>70</v>
      </c>
      <c r="H17" s="34" t="s">
        <v>71</v>
      </c>
      <c r="I17" s="55">
        <f>31200/12</f>
        <v>2600</v>
      </c>
      <c r="J17" s="58" t="s">
        <v>29</v>
      </c>
      <c r="K17" s="55"/>
    </row>
    <row r="18" spans="1:11">
      <c r="A18" s="35">
        <v>8</v>
      </c>
      <c r="B18" s="36" t="s">
        <v>12</v>
      </c>
      <c r="C18" s="36" t="s">
        <v>72</v>
      </c>
      <c r="D18" s="37" t="s">
        <v>14</v>
      </c>
      <c r="E18" s="37" t="s">
        <v>15</v>
      </c>
      <c r="F18" s="14" t="s">
        <v>73</v>
      </c>
      <c r="G18" s="37" t="s">
        <v>74</v>
      </c>
      <c r="H18" s="37" t="s">
        <v>66</v>
      </c>
      <c r="I18" s="55">
        <f>38400/12</f>
        <v>3200</v>
      </c>
      <c r="J18" s="59" t="s">
        <v>19</v>
      </c>
      <c r="K18" s="50" t="s">
        <v>67</v>
      </c>
    </row>
    <row r="19" spans="1:11">
      <c r="A19" s="38">
        <v>9</v>
      </c>
      <c r="B19" s="39" t="s">
        <v>12</v>
      </c>
      <c r="C19" s="39" t="s">
        <v>75</v>
      </c>
      <c r="D19" s="40" t="s">
        <v>14</v>
      </c>
      <c r="E19" s="40" t="s">
        <v>15</v>
      </c>
      <c r="F19" s="14" t="s">
        <v>76</v>
      </c>
      <c r="G19" s="40" t="s">
        <v>77</v>
      </c>
      <c r="H19" s="40" t="s">
        <v>66</v>
      </c>
      <c r="I19" s="55">
        <f>44400/12</f>
        <v>3700</v>
      </c>
      <c r="J19" s="60" t="s">
        <v>19</v>
      </c>
      <c r="K19" s="50" t="s">
        <v>67</v>
      </c>
    </row>
    <row r="20" spans="1:11">
      <c r="A20" s="41">
        <v>10</v>
      </c>
      <c r="B20" s="42" t="s">
        <v>12</v>
      </c>
      <c r="C20" s="42" t="s">
        <v>78</v>
      </c>
      <c r="D20" s="43" t="s">
        <v>32</v>
      </c>
      <c r="E20" s="43" t="s">
        <v>15</v>
      </c>
      <c r="F20" s="14" t="s">
        <v>79</v>
      </c>
      <c r="G20" s="43" t="s">
        <v>80</v>
      </c>
      <c r="H20" s="43" t="s">
        <v>66</v>
      </c>
      <c r="I20" s="55">
        <f>30000/12</f>
        <v>2500</v>
      </c>
      <c r="J20" s="61" t="s">
        <v>29</v>
      </c>
      <c r="K20" s="50" t="s">
        <v>67</v>
      </c>
    </row>
    <row r="21" spans="1:11">
      <c r="A21" s="41"/>
      <c r="B21" s="43" t="s">
        <v>30</v>
      </c>
      <c r="C21" s="43" t="s">
        <v>81</v>
      </c>
      <c r="D21" s="43" t="s">
        <v>14</v>
      </c>
      <c r="E21" s="30" t="s">
        <v>33</v>
      </c>
      <c r="F21" s="14" t="s">
        <v>82</v>
      </c>
      <c r="G21" s="43" t="s">
        <v>80</v>
      </c>
      <c r="H21" s="43" t="s">
        <v>83</v>
      </c>
      <c r="I21" s="55">
        <f>33600/12</f>
        <v>2800</v>
      </c>
      <c r="J21" s="61" t="s">
        <v>29</v>
      </c>
      <c r="K21" s="55"/>
    </row>
    <row r="22" ht="17.25" spans="1:11">
      <c r="A22" s="44">
        <v>11</v>
      </c>
      <c r="B22" s="45" t="s">
        <v>12</v>
      </c>
      <c r="C22" s="45" t="s">
        <v>84</v>
      </c>
      <c r="D22" s="45" t="s">
        <v>32</v>
      </c>
      <c r="E22" s="45" t="s">
        <v>15</v>
      </c>
      <c r="F22" s="14" t="s">
        <v>85</v>
      </c>
      <c r="G22" s="45" t="s">
        <v>86</v>
      </c>
      <c r="H22" s="45" t="s">
        <v>87</v>
      </c>
      <c r="I22" s="55">
        <f>34800/12</f>
        <v>2900</v>
      </c>
      <c r="J22" s="45" t="s">
        <v>29</v>
      </c>
      <c r="K22" s="50" t="s">
        <v>88</v>
      </c>
    </row>
    <row r="23" ht="17.25" spans="1:11">
      <c r="A23" s="44"/>
      <c r="B23" s="45" t="s">
        <v>30</v>
      </c>
      <c r="C23" s="45" t="s">
        <v>89</v>
      </c>
      <c r="D23" s="45" t="s">
        <v>14</v>
      </c>
      <c r="E23" s="45" t="s">
        <v>33</v>
      </c>
      <c r="F23" s="14" t="s">
        <v>90</v>
      </c>
      <c r="G23" s="45"/>
      <c r="H23" s="45" t="s">
        <v>91</v>
      </c>
      <c r="I23" s="55">
        <f>48000/12</f>
        <v>4000</v>
      </c>
      <c r="J23" s="45" t="s">
        <v>29</v>
      </c>
      <c r="K23" s="55"/>
    </row>
    <row r="24" ht="17.25" spans="1:11">
      <c r="A24" s="44"/>
      <c r="B24" s="45" t="s">
        <v>42</v>
      </c>
      <c r="C24" s="45" t="s">
        <v>92</v>
      </c>
      <c r="D24" s="45" t="s">
        <v>32</v>
      </c>
      <c r="E24" s="25" t="s">
        <v>44</v>
      </c>
      <c r="F24" s="14" t="s">
        <v>93</v>
      </c>
      <c r="G24" s="45"/>
      <c r="H24" s="45" t="s">
        <v>91</v>
      </c>
      <c r="I24" s="55"/>
      <c r="J24" s="45" t="s">
        <v>19</v>
      </c>
      <c r="K24" s="55"/>
    </row>
    <row r="25" ht="17.25" spans="1:11">
      <c r="A25" s="46">
        <v>12</v>
      </c>
      <c r="B25" s="45" t="s">
        <v>12</v>
      </c>
      <c r="C25" s="47" t="s">
        <v>94</v>
      </c>
      <c r="D25" s="47" t="s">
        <v>32</v>
      </c>
      <c r="E25" s="48" t="s">
        <v>15</v>
      </c>
      <c r="F25" s="14" t="s">
        <v>95</v>
      </c>
      <c r="G25" s="48" t="s">
        <v>96</v>
      </c>
      <c r="H25" s="46" t="s">
        <v>97</v>
      </c>
      <c r="I25" s="55">
        <f>96000/12</f>
        <v>8000</v>
      </c>
      <c r="J25" s="46" t="s">
        <v>29</v>
      </c>
      <c r="K25" s="50" t="s">
        <v>88</v>
      </c>
    </row>
    <row r="26" ht="17.25" spans="1:11">
      <c r="A26" s="46"/>
      <c r="B26" s="45" t="s">
        <v>30</v>
      </c>
      <c r="C26" s="47" t="s">
        <v>98</v>
      </c>
      <c r="D26" s="47" t="s">
        <v>14</v>
      </c>
      <c r="E26" s="48" t="s">
        <v>33</v>
      </c>
      <c r="F26" s="14" t="s">
        <v>99</v>
      </c>
      <c r="G26" s="48" t="s">
        <v>100</v>
      </c>
      <c r="H26" s="46" t="s">
        <v>101</v>
      </c>
      <c r="I26" s="55">
        <f>14000/12</f>
        <v>1166.66666666667</v>
      </c>
      <c r="J26" s="46" t="s">
        <v>29</v>
      </c>
      <c r="K26" s="55"/>
    </row>
    <row r="27" ht="17.25" spans="1:11">
      <c r="A27" s="46"/>
      <c r="B27" s="45" t="s">
        <v>42</v>
      </c>
      <c r="C27" s="47" t="s">
        <v>102</v>
      </c>
      <c r="D27" s="47" t="s">
        <v>14</v>
      </c>
      <c r="E27" s="48" t="s">
        <v>44</v>
      </c>
      <c r="F27" s="14" t="s">
        <v>103</v>
      </c>
      <c r="G27" s="48"/>
      <c r="H27" s="46" t="s">
        <v>97</v>
      </c>
      <c r="I27" s="55"/>
      <c r="J27" s="46" t="s">
        <v>19</v>
      </c>
      <c r="K27" s="55"/>
    </row>
    <row r="28" ht="17.25" spans="1:11">
      <c r="A28" s="46">
        <v>13</v>
      </c>
      <c r="B28" s="45" t="s">
        <v>12</v>
      </c>
      <c r="C28" s="48" t="s">
        <v>104</v>
      </c>
      <c r="D28" s="46" t="s">
        <v>32</v>
      </c>
      <c r="E28" s="48" t="s">
        <v>15</v>
      </c>
      <c r="F28" s="14" t="s">
        <v>105</v>
      </c>
      <c r="G28" s="46" t="s">
        <v>106</v>
      </c>
      <c r="H28" s="46" t="s">
        <v>97</v>
      </c>
      <c r="I28" s="55">
        <f>42000/12</f>
        <v>3500</v>
      </c>
      <c r="J28" s="46" t="s">
        <v>19</v>
      </c>
      <c r="K28" s="50" t="s">
        <v>88</v>
      </c>
    </row>
    <row r="29" ht="17.25" spans="1:11">
      <c r="A29" s="46">
        <v>14</v>
      </c>
      <c r="B29" s="45" t="s">
        <v>12</v>
      </c>
      <c r="C29" s="49" t="s">
        <v>107</v>
      </c>
      <c r="D29" s="50" t="s">
        <v>14</v>
      </c>
      <c r="E29" s="50" t="s">
        <v>15</v>
      </c>
      <c r="F29" s="14" t="s">
        <v>108</v>
      </c>
      <c r="G29" s="50" t="s">
        <v>109</v>
      </c>
      <c r="H29" s="50" t="s">
        <v>110</v>
      </c>
      <c r="I29" s="55">
        <f>37200/12</f>
        <v>3100</v>
      </c>
      <c r="J29" s="46" t="s">
        <v>19</v>
      </c>
      <c r="K29" s="50" t="s">
        <v>88</v>
      </c>
    </row>
    <row r="30" ht="17.25" spans="1:11">
      <c r="A30" s="46">
        <v>15</v>
      </c>
      <c r="B30" s="45" t="s">
        <v>12</v>
      </c>
      <c r="C30" s="50" t="s">
        <v>111</v>
      </c>
      <c r="D30" s="50" t="s">
        <v>32</v>
      </c>
      <c r="E30" s="50" t="s">
        <v>15</v>
      </c>
      <c r="F30" s="14" t="s">
        <v>112</v>
      </c>
      <c r="G30" s="50" t="s">
        <v>113</v>
      </c>
      <c r="H30" s="50" t="s">
        <v>114</v>
      </c>
      <c r="I30" s="55">
        <f>37200/12</f>
        <v>3100</v>
      </c>
      <c r="J30" s="50" t="s">
        <v>115</v>
      </c>
      <c r="K30" s="50" t="s">
        <v>67</v>
      </c>
    </row>
    <row r="31" ht="17.25" spans="1:11">
      <c r="A31" s="46">
        <v>16</v>
      </c>
      <c r="B31" s="45" t="s">
        <v>12</v>
      </c>
      <c r="C31" s="50" t="s">
        <v>116</v>
      </c>
      <c r="D31" s="50" t="s">
        <v>32</v>
      </c>
      <c r="E31" s="50" t="s">
        <v>15</v>
      </c>
      <c r="F31" s="14" t="s">
        <v>117</v>
      </c>
      <c r="G31" s="50" t="s">
        <v>118</v>
      </c>
      <c r="H31" s="50" t="s">
        <v>114</v>
      </c>
      <c r="I31" s="55">
        <f>24000/12</f>
        <v>2000</v>
      </c>
      <c r="J31" s="50" t="s">
        <v>115</v>
      </c>
      <c r="K31" s="50" t="s">
        <v>67</v>
      </c>
    </row>
  </sheetData>
  <mergeCells count="18">
    <mergeCell ref="A1:J1"/>
    <mergeCell ref="A2:J2"/>
    <mergeCell ref="A6:A7"/>
    <mergeCell ref="A8:A10"/>
    <mergeCell ref="A11:A12"/>
    <mergeCell ref="A13:A15"/>
    <mergeCell ref="A16:A17"/>
    <mergeCell ref="A20:A21"/>
    <mergeCell ref="A22:A24"/>
    <mergeCell ref="A25:A27"/>
    <mergeCell ref="K6:K7"/>
    <mergeCell ref="K8:K10"/>
    <mergeCell ref="K11:K12"/>
    <mergeCell ref="K13:K15"/>
    <mergeCell ref="K16:K17"/>
    <mergeCell ref="K20:K21"/>
    <mergeCell ref="K22:K24"/>
    <mergeCell ref="K25:K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2019-03-21T06:27:52Z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