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<sst xmlns="http://schemas.openxmlformats.org/spreadsheetml/2006/main" count="266" uniqueCount="130">
  <si>
    <t>西安市保障性住房（经适房）资格联审信息表第000批（原表）</t>
  </si>
  <si>
    <t>基本信息（未央区第 175 批 共 17 户，计 30 人）</t>
  </si>
  <si>
    <t>序号</t>
  </si>
  <si>
    <t>申请人</t>
  </si>
  <si>
    <t>姓名</t>
  </si>
  <si>
    <t>性别</t>
  </si>
  <si>
    <t>与申请人关系</t>
  </si>
  <si>
    <t>身份证号</t>
  </si>
  <si>
    <t>工作单位</t>
  </si>
  <si>
    <t>户籍地址</t>
  </si>
  <si>
    <t>月可支配收入
（元/月）</t>
  </si>
  <si>
    <t>婚姻
状况</t>
  </si>
  <si>
    <t>街办</t>
  </si>
  <si>
    <t>主申请</t>
  </si>
  <si>
    <t>杨红立</t>
  </si>
  <si>
    <t>男</t>
  </si>
  <si>
    <t>本人</t>
  </si>
  <si>
    <t>610121****03036118</t>
  </si>
  <si>
    <t>西安煤矿机械有限公司</t>
  </si>
  <si>
    <t>未央区辛家庙</t>
  </si>
  <si>
    <t>已婚</t>
  </si>
  <si>
    <t>辛家庙</t>
  </si>
  <si>
    <t>成员1</t>
  </si>
  <si>
    <t>师淑静</t>
  </si>
  <si>
    <t>女</t>
  </si>
  <si>
    <t>配偶</t>
  </si>
  <si>
    <t>610121****06122225</t>
  </si>
  <si>
    <t>陈园媛</t>
  </si>
  <si>
    <t>610112****02230526</t>
  </si>
  <si>
    <t>北京圣瑞物业有限公司西安市第三分公司</t>
  </si>
  <si>
    <t>陕重社区</t>
  </si>
  <si>
    <t>袁训</t>
  </si>
  <si>
    <t>610112****07110534</t>
  </si>
  <si>
    <t>中铁二十局集团第六工程有限公司</t>
  </si>
  <si>
    <t>新广路社区</t>
  </si>
  <si>
    <t>成员2</t>
  </si>
  <si>
    <t>袁辰霏</t>
  </si>
  <si>
    <t>子女</t>
  </si>
  <si>
    <t>610112****03260521</t>
  </si>
  <si>
    <t>无</t>
  </si>
  <si>
    <t>未婚</t>
  </si>
  <si>
    <t>成员3</t>
  </si>
  <si>
    <t>袁辰然</t>
  </si>
  <si>
    <t>610112****11080573</t>
  </si>
  <si>
    <t>代武斌</t>
  </si>
  <si>
    <t>610428****03123314</t>
  </si>
  <si>
    <t>陕西杰信嘉瑞商贸有限公司</t>
  </si>
  <si>
    <t>嵇红娟</t>
  </si>
  <si>
    <t>610112****12192022</t>
  </si>
  <si>
    <t>代浩然</t>
  </si>
  <si>
    <t>610112****07082011</t>
  </si>
  <si>
    <t>白盼伟</t>
  </si>
  <si>
    <t>610630****04200030</t>
  </si>
  <si>
    <t>其他</t>
  </si>
  <si>
    <t>未央区未央宫青门新区</t>
  </si>
  <si>
    <t>未央宫</t>
  </si>
  <si>
    <t>屈娟</t>
  </si>
  <si>
    <t>612501****08062220</t>
  </si>
  <si>
    <t>西安云长智能科技有限公司</t>
  </si>
  <si>
    <t>西安市未央区二环北路西段288号附2号</t>
  </si>
  <si>
    <t>仙蒙</t>
  </si>
  <si>
    <t>610430****0307101X</t>
  </si>
  <si>
    <t>西安全顺出租车有限公司</t>
  </si>
  <si>
    <t>陕西省淳化县官庄派出所</t>
  </si>
  <si>
    <t>仙雨然</t>
  </si>
  <si>
    <t>610430****08201069</t>
  </si>
  <si>
    <t>仙雨琳萱</t>
  </si>
  <si>
    <t>610102****08092327</t>
  </si>
  <si>
    <t>胡波</t>
  </si>
  <si>
    <t>610326****12060273</t>
  </si>
  <si>
    <t>西安悦盈房地产营销策划有限公司</t>
  </si>
  <si>
    <t>哈玉锦</t>
  </si>
  <si>
    <t>642102****02280366</t>
  </si>
  <si>
    <t>西安世纪金花珠江时代广场购物有限公司</t>
  </si>
  <si>
    <t>未央路34号</t>
  </si>
  <si>
    <t>张家堡</t>
  </si>
  <si>
    <t>邵勇</t>
  </si>
  <si>
    <t>640103****11201514</t>
  </si>
  <si>
    <t>宁夏银川福祥小区</t>
  </si>
  <si>
    <t>邵明漪</t>
  </si>
  <si>
    <t>610112****07262529</t>
  </si>
  <si>
    <t>碑林区测绘路12号</t>
  </si>
  <si>
    <t>闫小龙</t>
  </si>
  <si>
    <t xml:space="preserve">男 </t>
  </si>
  <si>
    <t>612133****11082715</t>
  </si>
  <si>
    <t>干零工</t>
  </si>
  <si>
    <t>西安市未央区二府庄1号付1号</t>
  </si>
  <si>
    <t>离异</t>
  </si>
  <si>
    <t>安强</t>
  </si>
  <si>
    <r>
      <t>男</t>
    </r>
    <r>
      <rPr>
        <sz val="12"/>
        <color rgb="FF000000"/>
        <rFont val="仿宋"/>
        <charset val="134"/>
      </rPr>
      <t xml:space="preserve"> </t>
    </r>
  </si>
  <si>
    <t>610203****09070016</t>
  </si>
  <si>
    <t>西安旋风科技发展有限公司</t>
  </si>
  <si>
    <r>
      <t>西安市未央区二府庄</t>
    </r>
    <r>
      <rPr>
        <sz val="12"/>
        <color indexed="8"/>
        <rFont val="仿宋"/>
        <charset val="134"/>
      </rPr>
      <t>1号付1号</t>
    </r>
  </si>
  <si>
    <t>2500</t>
  </si>
  <si>
    <t>姚斌</t>
  </si>
  <si>
    <t>610112****07232513</t>
  </si>
  <si>
    <t>陕西省醇悦进出口贸易有限公司</t>
  </si>
  <si>
    <t>西安市未央区政法巷21号北楼3门4层西户</t>
  </si>
  <si>
    <t>常冠华</t>
  </si>
  <si>
    <t>232700****09194208</t>
  </si>
  <si>
    <t>陕西省极限龙跃体育用品有限公司</t>
  </si>
  <si>
    <t>姚森露</t>
  </si>
  <si>
    <t>610112****06092544</t>
  </si>
  <si>
    <t>牛嘉蓉</t>
  </si>
  <si>
    <t>612726****07141525</t>
  </si>
  <si>
    <t>上海景怡市场研究有限公司</t>
  </si>
  <si>
    <t>王柏朝</t>
  </si>
  <si>
    <t>610103****03023616</t>
  </si>
  <si>
    <t>安迅物流有限公司</t>
  </si>
  <si>
    <r>
      <t>西安市未央区二府庄小区</t>
    </r>
    <r>
      <rPr>
        <sz val="12"/>
        <color indexed="8"/>
        <rFont val="仿宋"/>
        <charset val="134"/>
      </rPr>
      <t>4号楼3单元501</t>
    </r>
  </si>
  <si>
    <t>林忱</t>
  </si>
  <si>
    <t>610104****10167337</t>
  </si>
  <si>
    <t>北京富雨技术咨询有限公司</t>
  </si>
  <si>
    <t>西安市未央区二府庄北路9号5号楼1门3层3号</t>
  </si>
  <si>
    <t>董世林</t>
  </si>
  <si>
    <t>610526****02172813</t>
  </si>
  <si>
    <t>西安市碑林区倾城美发店</t>
  </si>
  <si>
    <t>尤兴泉</t>
  </si>
  <si>
    <t>610104****10302615</t>
  </si>
  <si>
    <t>每一天便利店</t>
  </si>
  <si>
    <t>西安市未央区枣园南岭社区纬27街2-2-1</t>
  </si>
  <si>
    <t>秦东</t>
  </si>
  <si>
    <t>610112****12262511</t>
  </si>
  <si>
    <t>和颐酒店</t>
  </si>
  <si>
    <t>陕西省西安市未央区二府北路9号6号楼3门18号</t>
  </si>
  <si>
    <t>李小龙</t>
  </si>
  <si>
    <t>612727****05191816</t>
  </si>
  <si>
    <t>未央区朱宏路</t>
  </si>
  <si>
    <t>星月制冷设备服务中心</t>
  </si>
  <si>
    <t>汉城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</si>
</sst>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3">
    <font>
      <sz val="11"/>
      <color theme="1"/>
      <name val="Tahoma"/>
      <charset val="134"/>
    </font>
    <font>
      <b/>
      <sz val="10"/>
      <color indexed="8"/>
      <name val="Arial"/>
      <charset val="134"/>
    </font>
    <font>
      <b/>
      <sz val="24"/>
      <name val="宋体"/>
      <charset val="134"/>
    </font>
    <font>
      <b/>
      <sz val="18"/>
      <name val="宋体"/>
      <charset val="134"/>
    </font>
    <font>
      <b/>
      <sz val="18"/>
      <name val="宋体"/>
      <charset val="134"/>
    </font>
    <font>
      <b/>
      <sz val="11"/>
      <name val="宋体"/>
      <charset val="134"/>
    </font>
    <font>
      <sz val="12"/>
      <color indexed="8"/>
      <name val="仿宋"/>
      <charset val="134"/>
    </font>
    <font>
      <sz val="12"/>
      <color rgb="FF000000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2"/>
      <name val="仿宋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1"/>
      <color theme="1"/>
      <name val="宋体"/>
      <charset val="134"/>
    </font>
    <font>
      <sz val="12"/>
      <color theme="1"/>
      <name val="仿宋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name val="Tahoma"/>
      <charset val="134"/>
    </font>
    <font>
      <sz val="12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  <font>
      <sz val="12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282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44" fontId="19" fillId="0" borderId="0" applyFont="0" applyFill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24" fillId="11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19" fillId="16" borderId="8" applyNumberFormat="0" applyFont="0" applyAlignment="0" applyProtection="0">
      <alignment vertical="center"/>
    </xf>
    <xf numFmtId="0" fontId="30" fillId="0" borderId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30" fillId="0" borderId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6" fillId="17" borderId="9" applyNumberFormat="0" applyAlignment="0" applyProtection="0">
      <alignment vertical="center"/>
    </xf>
    <xf numFmtId="0" fontId="30" fillId="0" borderId="0" applyProtection="0">
      <alignment vertical="center"/>
    </xf>
    <xf numFmtId="0" fontId="18" fillId="0" borderId="0">
      <alignment vertical="center"/>
    </xf>
    <xf numFmtId="0" fontId="35" fillId="17" borderId="5" applyNumberFormat="0" applyAlignment="0" applyProtection="0">
      <alignment vertical="center"/>
    </xf>
    <xf numFmtId="0" fontId="40" fillId="28" borderId="11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4" fillId="0" borderId="7" applyNumberFormat="0" applyFill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/>
    <xf numFmtId="0" fontId="39" fillId="25" borderId="0" applyNumberFormat="0" applyBorder="0" applyAlignment="0" applyProtection="0">
      <alignment vertical="center"/>
    </xf>
    <xf numFmtId="0" fontId="33" fillId="0" borderId="0">
      <alignment vertical="center"/>
    </xf>
    <xf numFmtId="0" fontId="24" fillId="10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2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24" fillId="21" borderId="0" applyNumberFormat="0" applyBorder="0" applyAlignment="0" applyProtection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1" fillId="0" borderId="0"/>
    <xf numFmtId="0" fontId="33" fillId="0" borderId="0">
      <alignment vertical="center"/>
    </xf>
    <xf numFmtId="0" fontId="18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 applyProtection="0">
      <alignment vertical="center"/>
    </xf>
    <xf numFmtId="0" fontId="18" fillId="0" borderId="0">
      <alignment vertical="center"/>
    </xf>
    <xf numFmtId="0" fontId="31" fillId="0" borderId="0"/>
    <xf numFmtId="0" fontId="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18" fillId="0" borderId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>
      <alignment vertical="center"/>
    </xf>
    <xf numFmtId="0" fontId="31" fillId="0" borderId="0"/>
    <xf numFmtId="0" fontId="32" fillId="0" borderId="0">
      <alignment vertical="center"/>
    </xf>
    <xf numFmtId="0" fontId="0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3" fillId="0" borderId="0">
      <alignment vertical="center"/>
    </xf>
    <xf numFmtId="0" fontId="33" fillId="0" borderId="0">
      <alignment vertical="center"/>
    </xf>
    <xf numFmtId="0" fontId="31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1" fillId="0" borderId="0"/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3" fillId="0" borderId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30" fillId="0" borderId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1" fillId="0" borderId="0"/>
  </cellStyleXfs>
  <cellXfs count="71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/>
    <xf numFmtId="0" fontId="1" fillId="0" borderId="0" xfId="0" applyNumberFormat="1" applyFont="1" applyAlignment="1"/>
    <xf numFmtId="0" fontId="2" fillId="2" borderId="1" xfId="281" applyNumberFormat="1" applyFont="1" applyFill="1" applyBorder="1" applyAlignment="1">
      <alignment horizontal="center" vertical="center" wrapText="1"/>
    </xf>
    <xf numFmtId="0" fontId="2" fillId="2" borderId="2" xfId="281" applyNumberFormat="1" applyFont="1" applyFill="1" applyBorder="1" applyAlignment="1">
      <alignment horizontal="center" vertical="center" wrapText="1"/>
    </xf>
    <xf numFmtId="0" fontId="3" fillId="2" borderId="3" xfId="281" applyFont="1" applyFill="1" applyBorder="1" applyAlignment="1">
      <alignment horizontal="center" vertical="center" wrapText="1"/>
    </xf>
    <xf numFmtId="0" fontId="4" fillId="2" borderId="3" xfId="281" applyFont="1" applyFill="1" applyBorder="1" applyAlignment="1">
      <alignment horizontal="center" vertical="center" wrapText="1"/>
    </xf>
    <xf numFmtId="0" fontId="4" fillId="2" borderId="3" xfId="281" applyNumberFormat="1" applyFont="1" applyFill="1" applyBorder="1" applyAlignment="1">
      <alignment horizontal="center" vertical="center" wrapText="1"/>
    </xf>
    <xf numFmtId="0" fontId="5" fillId="2" borderId="4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4" xfId="214" applyFont="1" applyFill="1" applyBorder="1" applyAlignment="1">
      <alignment horizontal="center" vertical="center" wrapText="1"/>
    </xf>
    <xf numFmtId="0" fontId="9" fillId="0" borderId="4" xfId="79" applyFont="1" applyBorder="1" applyAlignment="1">
      <alignment horizontal="center"/>
    </xf>
    <xf numFmtId="0" fontId="8" fillId="0" borderId="4" xfId="122" applyNumberFormat="1" applyFont="1" applyFill="1" applyBorder="1" applyAlignment="1">
      <alignment horizontal="center" vertical="center" wrapText="1"/>
    </xf>
    <xf numFmtId="0" fontId="8" fillId="0" borderId="4" xfId="122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0" fillId="0" borderId="4" xfId="239" applyFont="1" applyFill="1" applyBorder="1" applyAlignment="1">
      <alignment horizontal="center" vertical="center" wrapText="1"/>
    </xf>
    <xf numFmtId="0" fontId="10" fillId="0" borderId="4" xfId="238" applyFont="1" applyFill="1" applyBorder="1" applyAlignment="1">
      <alignment horizontal="center" vertical="center" wrapText="1"/>
    </xf>
    <xf numFmtId="0" fontId="8" fillId="0" borderId="4" xfId="241" applyFont="1" applyFill="1" applyBorder="1" applyAlignment="1">
      <alignment horizontal="center" vertical="center" wrapText="1"/>
    </xf>
    <xf numFmtId="49" fontId="8" fillId="0" borderId="4" xfId="241" applyNumberFormat="1" applyFont="1" applyFill="1" applyBorder="1" applyAlignment="1">
      <alignment horizontal="center" vertical="center" wrapText="1"/>
    </xf>
    <xf numFmtId="0" fontId="10" fillId="0" borderId="4" xfId="241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/>
    </xf>
    <xf numFmtId="0" fontId="11" fillId="0" borderId="4" xfId="0" applyFont="1" applyBorder="1" applyAlignment="1">
      <alignment horizontal="center" vertical="center"/>
    </xf>
    <xf numFmtId="49" fontId="11" fillId="0" borderId="4" xfId="156" applyNumberFormat="1" applyFont="1" applyBorder="1" applyAlignment="1">
      <alignment horizontal="center" vertical="center" wrapText="1"/>
    </xf>
    <xf numFmtId="0" fontId="11" fillId="0" borderId="4" xfId="213" applyFont="1" applyBorder="1" applyAlignment="1">
      <alignment horizontal="center"/>
    </xf>
    <xf numFmtId="49" fontId="11" fillId="0" borderId="4" xfId="213" applyNumberFormat="1" applyFont="1" applyBorder="1" applyAlignment="1">
      <alignment horizontal="center"/>
    </xf>
    <xf numFmtId="0" fontId="9" fillId="0" borderId="4" xfId="254" applyFont="1" applyBorder="1" applyAlignment="1" applyProtection="1">
      <alignment horizontal="center" vertical="center" wrapText="1"/>
    </xf>
    <xf numFmtId="0" fontId="9" fillId="0" borderId="4" xfId="254" applyFont="1" applyBorder="1" applyAlignment="1" applyProtection="1">
      <alignment horizontal="center" vertical="center"/>
    </xf>
    <xf numFmtId="0" fontId="9" fillId="0" borderId="4" xfId="134" applyFont="1" applyBorder="1" applyAlignment="1" applyProtection="1">
      <alignment horizontal="center" vertical="center" wrapText="1"/>
    </xf>
    <xf numFmtId="0" fontId="9" fillId="0" borderId="4" xfId="134" applyFont="1" applyBorder="1" applyAlignment="1" applyProtection="1">
      <alignment horizontal="center" vertical="center"/>
    </xf>
    <xf numFmtId="0" fontId="11" fillId="0" borderId="4" xfId="123" applyFont="1" applyBorder="1" applyAlignment="1">
      <alignment horizontal="center"/>
    </xf>
    <xf numFmtId="49" fontId="11" fillId="0" borderId="4" xfId="123" applyNumberFormat="1" applyFont="1" applyBorder="1" applyAlignment="1">
      <alignment horizontal="center"/>
    </xf>
    <xf numFmtId="0" fontId="11" fillId="0" borderId="4" xfId="5" applyFont="1" applyBorder="1" applyAlignment="1">
      <alignment horizontal="center"/>
    </xf>
    <xf numFmtId="49" fontId="11" fillId="0" borderId="4" xfId="5" applyNumberFormat="1" applyFont="1" applyBorder="1" applyAlignment="1">
      <alignment horizontal="center"/>
    </xf>
    <xf numFmtId="0" fontId="10" fillId="0" borderId="4" xfId="111" applyFont="1" applyFill="1" applyBorder="1" applyAlignment="1">
      <alignment horizontal="center" vertical="center"/>
    </xf>
    <xf numFmtId="0" fontId="10" fillId="0" borderId="4" xfId="162" applyFont="1" applyFill="1" applyBorder="1" applyAlignment="1">
      <alignment horizontal="center" vertical="center"/>
    </xf>
    <xf numFmtId="0" fontId="12" fillId="0" borderId="4" xfId="216" applyFont="1" applyBorder="1" applyAlignment="1">
      <alignment horizontal="center"/>
    </xf>
    <xf numFmtId="0" fontId="11" fillId="0" borderId="4" xfId="216" applyFont="1" applyBorder="1" applyAlignment="1">
      <alignment horizontal="center"/>
    </xf>
    <xf numFmtId="49" fontId="11" fillId="0" borderId="4" xfId="216" applyNumberFormat="1" applyFont="1" applyBorder="1" applyAlignment="1">
      <alignment horizontal="center"/>
    </xf>
    <xf numFmtId="0" fontId="9" fillId="0" borderId="4" xfId="83" applyFont="1" applyBorder="1" applyAlignment="1" applyProtection="1">
      <alignment horizontal="center" vertical="center" wrapText="1"/>
    </xf>
    <xf numFmtId="0" fontId="9" fillId="0" borderId="4" xfId="83" applyFont="1" applyBorder="1" applyAlignment="1" applyProtection="1">
      <alignment horizontal="center" vertical="center"/>
    </xf>
    <xf numFmtId="0" fontId="10" fillId="0" borderId="4" xfId="273" applyFont="1" applyFill="1" applyBorder="1" applyAlignment="1">
      <alignment horizontal="center" vertical="center"/>
    </xf>
    <xf numFmtId="0" fontId="10" fillId="0" borderId="4" xfId="187" applyFont="1" applyFill="1" applyBorder="1" applyAlignment="1">
      <alignment horizontal="center" vertical="center"/>
    </xf>
    <xf numFmtId="0" fontId="10" fillId="0" borderId="4" xfId="13" applyFont="1" applyFill="1" applyBorder="1" applyAlignment="1">
      <alignment horizontal="center" vertical="center" wrapText="1"/>
    </xf>
    <xf numFmtId="0" fontId="10" fillId="0" borderId="4" xfId="13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/>
    </xf>
    <xf numFmtId="0" fontId="10" fillId="0" borderId="4" xfId="107" applyFont="1" applyFill="1" applyBorder="1" applyAlignment="1">
      <alignment horizontal="center" vertical="center"/>
    </xf>
    <xf numFmtId="0" fontId="0" fillId="0" borderId="4" xfId="0" applyBorder="1" applyAlignment="1"/>
    <xf numFmtId="0" fontId="5" fillId="2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/>
    <xf numFmtId="0" fontId="15" fillId="0" borderId="4" xfId="79" applyFont="1" applyFill="1" applyBorder="1" applyAlignment="1">
      <alignment horizontal="center" vertical="center"/>
    </xf>
    <xf numFmtId="0" fontId="15" fillId="0" borderId="4" xfId="0" applyFont="1" applyBorder="1" applyAlignment="1">
      <alignment horizontal="center"/>
    </xf>
    <xf numFmtId="0" fontId="10" fillId="0" borderId="4" xfId="263" applyFont="1" applyBorder="1" applyAlignment="1">
      <alignment horizontal="center" vertical="center"/>
    </xf>
    <xf numFmtId="0" fontId="8" fillId="0" borderId="4" xfId="237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9" fillId="0" borderId="4" xfId="249" applyFont="1" applyBorder="1" applyAlignment="1" applyProtection="1">
      <alignment horizontal="center" vertical="center"/>
    </xf>
    <xf numFmtId="49" fontId="11" fillId="0" borderId="4" xfId="215" applyNumberFormat="1" applyFont="1" applyBorder="1" applyAlignment="1">
      <alignment horizontal="center"/>
    </xf>
    <xf numFmtId="49" fontId="11" fillId="0" borderId="4" xfId="158" applyNumberFormat="1" applyFont="1" applyBorder="1" applyAlignment="1">
      <alignment horizontal="center" vertical="center" wrapText="1"/>
    </xf>
    <xf numFmtId="49" fontId="12" fillId="0" borderId="4" xfId="215" applyNumberFormat="1" applyFont="1" applyBorder="1" applyAlignment="1">
      <alignment horizontal="center"/>
    </xf>
    <xf numFmtId="49" fontId="11" fillId="0" borderId="4" xfId="217" applyNumberFormat="1" applyFont="1" applyBorder="1" applyAlignment="1">
      <alignment horizontal="center"/>
    </xf>
    <xf numFmtId="49" fontId="11" fillId="0" borderId="4" xfId="212" applyNumberFormat="1" applyFont="1" applyBorder="1" applyAlignment="1">
      <alignment horizontal="center"/>
    </xf>
    <xf numFmtId="49" fontId="11" fillId="0" borderId="4" xfId="4" applyNumberFormat="1" applyFont="1" applyBorder="1" applyAlignment="1">
      <alignment horizontal="center"/>
    </xf>
    <xf numFmtId="0" fontId="9" fillId="0" borderId="4" xfId="221" applyFont="1" applyBorder="1" applyAlignment="1" applyProtection="1">
      <alignment horizontal="center" vertical="center" wrapText="1"/>
    </xf>
    <xf numFmtId="0" fontId="10" fillId="0" borderId="4" xfId="189" applyFont="1" applyFill="1" applyBorder="1" applyAlignment="1">
      <alignment horizontal="center" vertical="center"/>
    </xf>
    <xf numFmtId="0" fontId="10" fillId="0" borderId="4" xfId="177" applyFont="1" applyFill="1" applyBorder="1" applyAlignment="1">
      <alignment horizontal="center" vertical="center"/>
    </xf>
  </cellXfs>
  <cellStyles count="282">
    <cellStyle name="常规" xfId="0" builtinId="0"/>
    <cellStyle name="货币[0]" xfId="1" builtinId="7"/>
    <cellStyle name="20% - 强调文字颜色 3" xfId="2" builtinId="38"/>
    <cellStyle name="输入" xfId="3" builtinId="20"/>
    <cellStyle name="常规 44" xfId="4"/>
    <cellStyle name="常规 39" xfId="5"/>
    <cellStyle name="货币" xfId="6" builtinId="4"/>
    <cellStyle name="常规 3 14" xfId="7"/>
    <cellStyle name="常规 13 2" xfId="8"/>
    <cellStyle name="常规 2 31" xfId="9"/>
    <cellStyle name="常规 2 26" xfId="10"/>
    <cellStyle name="千位分隔[0]" xfId="11" builtinId="6"/>
    <cellStyle name="常规 31 2" xfId="12"/>
    <cellStyle name="常规 26 2" xfId="13"/>
    <cellStyle name="40% - 强调文字颜色 3" xfId="14" builtinId="39"/>
    <cellStyle name="差" xfId="15" builtinId="27"/>
    <cellStyle name="千位分隔" xfId="16" builtinId="3"/>
    <cellStyle name="常规 20 2" xfId="17"/>
    <cellStyle name="常规 15 2" xfId="18"/>
    <cellStyle name="常规 4 13" xfId="19"/>
    <cellStyle name="60% - 强调文字颜色 3" xfId="20" builtinId="40"/>
    <cellStyle name="超链接" xfId="21" builtinId="8"/>
    <cellStyle name="百分比" xfId="22" builtinId="5"/>
    <cellStyle name="已访问的超链接" xfId="23" builtinId="9"/>
    <cellStyle name="常规 6 13" xfId="24"/>
    <cellStyle name="常规 6" xfId="25"/>
    <cellStyle name="注释" xfId="26" builtinId="10"/>
    <cellStyle name="常规 4 12" xfId="27"/>
    <cellStyle name="60% - 强调文字颜色 2" xfId="28" builtinId="36"/>
    <cellStyle name="标题 4" xfId="29" builtinId="19"/>
    <cellStyle name="常规 6 5" xfId="30"/>
    <cellStyle name="警告文本" xfId="31" builtinId="11"/>
    <cellStyle name="常规 5 2" xfId="32"/>
    <cellStyle name="标题" xfId="33" builtinId="15"/>
    <cellStyle name="常规 12" xfId="34"/>
    <cellStyle name="解释性文本" xfId="35" builtinId="53"/>
    <cellStyle name="标题 1" xfId="36" builtinId="16"/>
    <cellStyle name="标题 2" xfId="37" builtinId="17"/>
    <cellStyle name="常规 4 11" xfId="38"/>
    <cellStyle name="60% - 强调文字颜色 1" xfId="39" builtinId="32"/>
    <cellStyle name="标题 3" xfId="40" builtinId="18"/>
    <cellStyle name="常规 4 14" xfId="41"/>
    <cellStyle name="60% - 强调文字颜色 4" xfId="42" builtinId="44"/>
    <cellStyle name="常规 5 22" xfId="43"/>
    <cellStyle name="常规 5 17" xfId="44"/>
    <cellStyle name="输出" xfId="45" builtinId="21"/>
    <cellStyle name="常规 31" xfId="46"/>
    <cellStyle name="常规 26" xfId="47"/>
    <cellStyle name="计算" xfId="48" builtinId="22"/>
    <cellStyle name="检查单元格" xfId="49" builtinId="23"/>
    <cellStyle name="20% - 强调文字颜色 6" xfId="50" builtinId="50"/>
    <cellStyle name="强调文字颜色 2" xfId="51" builtinId="33"/>
    <cellStyle name="链接单元格" xfId="52" builtinId="24"/>
    <cellStyle name="汇总" xfId="53" builtinId="25"/>
    <cellStyle name="好" xfId="54" builtinId="26"/>
    <cellStyle name="常规 21" xfId="55"/>
    <cellStyle name="常规 16" xfId="56"/>
    <cellStyle name="常规 3 2 6" xfId="57"/>
    <cellStyle name="适中" xfId="58" builtinId="28"/>
    <cellStyle name="常规 8 2" xfId="59"/>
    <cellStyle name="20% - 强调文字颜色 5" xfId="60" builtinId="46"/>
    <cellStyle name="强调文字颜色 1" xfId="61" builtinId="29"/>
    <cellStyle name="20% - 强调文字颜色 1" xfId="62" builtinId="30"/>
    <cellStyle name="40% - 强调文字颜色 1" xfId="63" builtinId="31"/>
    <cellStyle name="20% - 强调文字颜色 2" xfId="64" builtinId="34"/>
    <cellStyle name="40% - 强调文字颜色 2" xfId="65" builtinId="35"/>
    <cellStyle name="强调文字颜色 3" xfId="66" builtinId="37"/>
    <cellStyle name="强调文字颜色 4" xfId="67" builtinId="41"/>
    <cellStyle name="20% - 强调文字颜色 4" xfId="68" builtinId="42"/>
    <cellStyle name="40% - 强调文字颜色 4" xfId="69" builtinId="43"/>
    <cellStyle name="常规 22 2" xfId="70"/>
    <cellStyle name="常规 17 2" xfId="71"/>
    <cellStyle name="强调文字颜色 5" xfId="72" builtinId="45"/>
    <cellStyle name="40% - 强调文字颜色 5" xfId="73" builtinId="47"/>
    <cellStyle name="常规 4 20" xfId="74"/>
    <cellStyle name="常规 4 15" xfId="75"/>
    <cellStyle name="60% - 强调文字颜色 5" xfId="76" builtinId="48"/>
    <cellStyle name="强调文字颜色 6" xfId="77" builtinId="49"/>
    <cellStyle name="常规 21 2" xfId="78"/>
    <cellStyle name="常规 10" xfId="79"/>
    <cellStyle name="常规 16 2" xfId="80"/>
    <cellStyle name="40% - 强调文字颜色 6" xfId="81" builtinId="51"/>
    <cellStyle name="常规 10 2" xfId="82"/>
    <cellStyle name="常规 4 21" xfId="83"/>
    <cellStyle name="常规 4 16" xfId="84"/>
    <cellStyle name="60% - 强调文字颜色 6" xfId="85" builtinId="52"/>
    <cellStyle name="常规 11" xfId="86"/>
    <cellStyle name="常规 13" xfId="87"/>
    <cellStyle name="常规 11 2" xfId="88"/>
    <cellStyle name="常规 12 2" xfId="89"/>
    <cellStyle name="常规 2 10 2" xfId="90"/>
    <cellStyle name="常规 14" xfId="91"/>
    <cellStyle name="常规 14 2" xfId="92"/>
    <cellStyle name="常规 20" xfId="93"/>
    <cellStyle name="常规 15" xfId="94"/>
    <cellStyle name="常规 22" xfId="95"/>
    <cellStyle name="常规 17" xfId="96"/>
    <cellStyle name="常规 23" xfId="97"/>
    <cellStyle name="常规 18" xfId="98"/>
    <cellStyle name="常规 23 2" xfId="99"/>
    <cellStyle name="常规 18 2" xfId="100"/>
    <cellStyle name="常规 24" xfId="101"/>
    <cellStyle name="常规 19" xfId="102"/>
    <cellStyle name="常规 24 2" xfId="103"/>
    <cellStyle name="常规 19 2" xfId="104"/>
    <cellStyle name="常规 2" xfId="105"/>
    <cellStyle name="常规 2 10" xfId="106"/>
    <cellStyle name="常规 2 11" xfId="107"/>
    <cellStyle name="常规 2 12" xfId="108"/>
    <cellStyle name="常规 2 13" xfId="109"/>
    <cellStyle name="常规 2 14" xfId="110"/>
    <cellStyle name="常规 2 20" xfId="111"/>
    <cellStyle name="常规 2 15" xfId="112"/>
    <cellStyle name="常规 2 21" xfId="113"/>
    <cellStyle name="常规 2 16" xfId="114"/>
    <cellStyle name="常规 2 22" xfId="115"/>
    <cellStyle name="常规 2 17" xfId="116"/>
    <cellStyle name="常规 2 23" xfId="117"/>
    <cellStyle name="常规 2 18" xfId="118"/>
    <cellStyle name="常规 2 24" xfId="119"/>
    <cellStyle name="常规 2 19" xfId="120"/>
    <cellStyle name="常规 2 2" xfId="121"/>
    <cellStyle name="常规 42" xfId="122"/>
    <cellStyle name="常规 37" xfId="123"/>
    <cellStyle name="常规 2 2 2" xfId="124"/>
    <cellStyle name="常规 3 4 2" xfId="125"/>
    <cellStyle name="常规 2 30" xfId="126"/>
    <cellStyle name="常规 2 25" xfId="127"/>
    <cellStyle name="常规 2 27" xfId="128"/>
    <cellStyle name="常规 2 28" xfId="129"/>
    <cellStyle name="常规 2 29" xfId="130"/>
    <cellStyle name="常规 2 9 2" xfId="131"/>
    <cellStyle name="常规 2 3" xfId="132"/>
    <cellStyle name="常规 5 24" xfId="133"/>
    <cellStyle name="常规 5 19" xfId="134"/>
    <cellStyle name="常规 2 3 2" xfId="135"/>
    <cellStyle name="常规 2 4" xfId="136"/>
    <cellStyle name="常规 2 4 2" xfId="137"/>
    <cellStyle name="常规 2 5" xfId="138"/>
    <cellStyle name="常规 2 5 2" xfId="139"/>
    <cellStyle name="常规 2 6" xfId="140"/>
    <cellStyle name="常规 2 6 2" xfId="141"/>
    <cellStyle name="常规 2 7" xfId="142"/>
    <cellStyle name="常规 2 7 2" xfId="143"/>
    <cellStyle name="常规 2 8" xfId="144"/>
    <cellStyle name="常规 6 24" xfId="145"/>
    <cellStyle name="常规 6 19" xfId="146"/>
    <cellStyle name="常规 2 8 2" xfId="147"/>
    <cellStyle name="常规 2 9" xfId="148"/>
    <cellStyle name="常规 30" xfId="149"/>
    <cellStyle name="常规 25" xfId="150"/>
    <cellStyle name="常规 25 2" xfId="151"/>
    <cellStyle name="常规 32" xfId="152"/>
    <cellStyle name="常规 27" xfId="153"/>
    <cellStyle name="常规 32 2" xfId="154"/>
    <cellStyle name="常规 27 2" xfId="155"/>
    <cellStyle name="常规 33" xfId="156"/>
    <cellStyle name="常规 28" xfId="157"/>
    <cellStyle name="常规 34" xfId="158"/>
    <cellStyle name="常规 29" xfId="159"/>
    <cellStyle name="常规 29 2" xfId="160"/>
    <cellStyle name="常规 6 10" xfId="161"/>
    <cellStyle name="常规 3" xfId="162"/>
    <cellStyle name="常规 6 6" xfId="163"/>
    <cellStyle name="常规 3 10" xfId="164"/>
    <cellStyle name="常规 6 7" xfId="165"/>
    <cellStyle name="常规 3 11" xfId="166"/>
    <cellStyle name="常规 6 8" xfId="167"/>
    <cellStyle name="常规 3 12" xfId="168"/>
    <cellStyle name="常规 6 9" xfId="169"/>
    <cellStyle name="常规 3 13" xfId="170"/>
    <cellStyle name="常规 3 20" xfId="171"/>
    <cellStyle name="常规 3 15" xfId="172"/>
    <cellStyle name="常规 3 21" xfId="173"/>
    <cellStyle name="常规 3 16" xfId="174"/>
    <cellStyle name="常规 3 22" xfId="175"/>
    <cellStyle name="常规 3 17" xfId="176"/>
    <cellStyle name="常规 3 23" xfId="177"/>
    <cellStyle name="常规 3 18" xfId="178"/>
    <cellStyle name="常规 3 24" xfId="179"/>
    <cellStyle name="常规 3 19" xfId="180"/>
    <cellStyle name="常规 3 2" xfId="181"/>
    <cellStyle name="常规 3 2 10" xfId="182"/>
    <cellStyle name="常规 3 2 11" xfId="183"/>
    <cellStyle name="常规 3 2 12" xfId="184"/>
    <cellStyle name="常规 3 2 13" xfId="185"/>
    <cellStyle name="常规 3 2 14" xfId="186"/>
    <cellStyle name="常规 3 2 20" xfId="187"/>
    <cellStyle name="常规 3 2 15" xfId="188"/>
    <cellStyle name="常规 3 2 21" xfId="189"/>
    <cellStyle name="常规 3 2 16" xfId="190"/>
    <cellStyle name="常规 3 2 22" xfId="191"/>
    <cellStyle name="常规 3 2 17" xfId="192"/>
    <cellStyle name="常规 3 2 18" xfId="193"/>
    <cellStyle name="常规 3 2 19" xfId="194"/>
    <cellStyle name="常规 3 2 2" xfId="195"/>
    <cellStyle name="常规 3 2 3" xfId="196"/>
    <cellStyle name="常规 3 2 4" xfId="197"/>
    <cellStyle name="常规 3 2 5" xfId="198"/>
    <cellStyle name="常规 3 2 7" xfId="199"/>
    <cellStyle name="常规 3 2 8" xfId="200"/>
    <cellStyle name="常规 3 2 9" xfId="201"/>
    <cellStyle name="常规 3 25" xfId="202"/>
    <cellStyle name="常规 3 3" xfId="203"/>
    <cellStyle name="常规 3 3 2" xfId="204"/>
    <cellStyle name="常规 3 4" xfId="205"/>
    <cellStyle name="常规 3 5" xfId="206"/>
    <cellStyle name="常规 3 5 2" xfId="207"/>
    <cellStyle name="常规 3 6" xfId="208"/>
    <cellStyle name="常规 3 7" xfId="209"/>
    <cellStyle name="常规 3 8" xfId="210"/>
    <cellStyle name="常规 3 9" xfId="211"/>
    <cellStyle name="常规 40" xfId="212"/>
    <cellStyle name="常规 35" xfId="213"/>
    <cellStyle name="常规 41" xfId="214"/>
    <cellStyle name="常规 36" xfId="215"/>
    <cellStyle name="常规 43" xfId="216"/>
    <cellStyle name="常规 38" xfId="217"/>
    <cellStyle name="常规 6 11" xfId="218"/>
    <cellStyle name="常规 4" xfId="219"/>
    <cellStyle name="常规 4 10" xfId="220"/>
    <cellStyle name="常规 4 22" xfId="221"/>
    <cellStyle name="常规 4 17" xfId="222"/>
    <cellStyle name="常规 4 23" xfId="223"/>
    <cellStyle name="常规 4 18" xfId="224"/>
    <cellStyle name="常规 4 24" xfId="225"/>
    <cellStyle name="常规 4 19" xfId="226"/>
    <cellStyle name="常规 4 2" xfId="227"/>
    <cellStyle name="常规 4 25" xfId="228"/>
    <cellStyle name="常规 4 3" xfId="229"/>
    <cellStyle name="常规 4 4" xfId="230"/>
    <cellStyle name="常规 4 5" xfId="231"/>
    <cellStyle name="常规 4 6" xfId="232"/>
    <cellStyle name="常规 4 7" xfId="233"/>
    <cellStyle name="常规 4 8" xfId="234"/>
    <cellStyle name="常规 4 9" xfId="235"/>
    <cellStyle name="常规 45" xfId="236"/>
    <cellStyle name="常规 51" xfId="237"/>
    <cellStyle name="常规 46" xfId="238"/>
    <cellStyle name="常规 47" xfId="239"/>
    <cellStyle name="常规 48" xfId="240"/>
    <cellStyle name="常规 49" xfId="241"/>
    <cellStyle name="常规 6 12" xfId="242"/>
    <cellStyle name="常规 5" xfId="243"/>
    <cellStyle name="常规 5 10" xfId="244"/>
    <cellStyle name="常规 5 11" xfId="245"/>
    <cellStyle name="常规 5 12" xfId="246"/>
    <cellStyle name="常规 5 13" xfId="247"/>
    <cellStyle name="常规 5 14" xfId="248"/>
    <cellStyle name="常规 5 20" xfId="249"/>
    <cellStyle name="常规 5 15" xfId="250"/>
    <cellStyle name="常规 5 21" xfId="251"/>
    <cellStyle name="常规 5 16" xfId="252"/>
    <cellStyle name="常规 5 23" xfId="253"/>
    <cellStyle name="常规 5 18" xfId="254"/>
    <cellStyle name="常规 5 25" xfId="255"/>
    <cellStyle name="常规 5 3" xfId="256"/>
    <cellStyle name="常规 5 4" xfId="257"/>
    <cellStyle name="常规 5 5" xfId="258"/>
    <cellStyle name="常规 5 6" xfId="259"/>
    <cellStyle name="常规 5 7" xfId="260"/>
    <cellStyle name="常规 5 8" xfId="261"/>
    <cellStyle name="常规 5 9" xfId="262"/>
    <cellStyle name="常规 7" xfId="263"/>
    <cellStyle name="常规 6 14" xfId="264"/>
    <cellStyle name="常规 8" xfId="265"/>
    <cellStyle name="常规 6 20" xfId="266"/>
    <cellStyle name="常规 6 15" xfId="267"/>
    <cellStyle name="常规 9" xfId="268"/>
    <cellStyle name="常规 6 21" xfId="269"/>
    <cellStyle name="常规 6 16" xfId="270"/>
    <cellStyle name="常规 6 22" xfId="271"/>
    <cellStyle name="常规 6 17" xfId="272"/>
    <cellStyle name="常规 6 23" xfId="273"/>
    <cellStyle name="常规 6 18" xfId="274"/>
    <cellStyle name="常规 6 2" xfId="275"/>
    <cellStyle name="常规 6 25" xfId="276"/>
    <cellStyle name="常规 6 3" xfId="277"/>
    <cellStyle name="常规 6 4" xfId="278"/>
    <cellStyle name="常规 7 2" xfId="279"/>
    <cellStyle name="常规 9 2" xfId="280"/>
    <cellStyle name="常规_莲湖区12批60户联审" xfId="28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tabSelected="1" workbookViewId="0">
      <selection activeCell="H12" sqref="H12"/>
    </sheetView>
  </sheetViews>
  <sheetFormatPr defaultColWidth="9" defaultRowHeight="14.25"/>
  <cols>
    <col min="1" max="5" width="9" style="2"/>
    <col min="6" max="6" width="25.125" style="3" customWidth="1"/>
    <col min="7" max="7" width="40" style="2" customWidth="1"/>
    <col min="8" max="8" width="42.75" style="2" customWidth="1"/>
    <col min="9" max="9" width="12.75" style="2" customWidth="1"/>
    <col min="10" max="16384" width="9" style="2"/>
  </cols>
  <sheetData>
    <row r="1" ht="31.5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22.5" spans="1:11">
      <c r="A2" s="6" t="s">
        <v>1</v>
      </c>
      <c r="B2" s="7"/>
      <c r="C2" s="7"/>
      <c r="D2" s="7"/>
      <c r="E2" s="7"/>
      <c r="F2" s="8"/>
      <c r="G2" s="7"/>
      <c r="H2" s="7"/>
      <c r="I2" s="7"/>
      <c r="J2" s="7"/>
      <c r="K2" s="52"/>
    </row>
    <row r="3" ht="27" spans="1:11">
      <c r="A3" s="9" t="s">
        <v>2</v>
      </c>
      <c r="B3" s="9" t="s">
        <v>3</v>
      </c>
      <c r="C3" s="9" t="s">
        <v>4</v>
      </c>
      <c r="D3" s="10" t="s">
        <v>5</v>
      </c>
      <c r="E3" s="9" t="s">
        <v>6</v>
      </c>
      <c r="F3" s="10" t="s">
        <v>7</v>
      </c>
      <c r="G3" s="9" t="s">
        <v>8</v>
      </c>
      <c r="H3" s="9" t="s">
        <v>9</v>
      </c>
      <c r="I3" s="9" t="s">
        <v>10</v>
      </c>
      <c r="J3" s="53" t="s">
        <v>11</v>
      </c>
      <c r="K3" s="54" t="s">
        <v>12</v>
      </c>
    </row>
    <row r="4" spans="1:11">
      <c r="A4" s="11">
        <v>1</v>
      </c>
      <c r="B4" s="12" t="s">
        <v>13</v>
      </c>
      <c r="C4" s="13" t="s">
        <v>14</v>
      </c>
      <c r="D4" s="13" t="s">
        <v>15</v>
      </c>
      <c r="E4" s="14" t="s">
        <v>16</v>
      </c>
      <c r="F4" s="15" t="s">
        <v>17</v>
      </c>
      <c r="G4" s="16" t="s">
        <v>18</v>
      </c>
      <c r="H4" s="16" t="s">
        <v>19</v>
      </c>
      <c r="I4" s="55">
        <f>20632/12</f>
        <v>1719.33333333333</v>
      </c>
      <c r="J4" s="14" t="s">
        <v>20</v>
      </c>
      <c r="K4" s="50" t="s">
        <v>21</v>
      </c>
    </row>
    <row r="5" spans="1:11">
      <c r="A5" s="11"/>
      <c r="B5" s="12" t="s">
        <v>22</v>
      </c>
      <c r="C5" s="13" t="s">
        <v>23</v>
      </c>
      <c r="D5" s="13" t="s">
        <v>24</v>
      </c>
      <c r="E5" s="14" t="s">
        <v>25</v>
      </c>
      <c r="F5" s="15" t="s">
        <v>26</v>
      </c>
      <c r="G5" s="16" t="s">
        <v>18</v>
      </c>
      <c r="H5" s="16" t="s">
        <v>19</v>
      </c>
      <c r="I5" s="55">
        <f>20320/12</f>
        <v>1693.33333333333</v>
      </c>
      <c r="J5" s="14" t="s">
        <v>20</v>
      </c>
      <c r="K5" s="56"/>
    </row>
    <row r="6" spans="1:11">
      <c r="A6" s="17">
        <v>2</v>
      </c>
      <c r="B6" s="17" t="s">
        <v>13</v>
      </c>
      <c r="C6" s="18" t="s">
        <v>27</v>
      </c>
      <c r="D6" s="18" t="s">
        <v>24</v>
      </c>
      <c r="E6" s="18" t="s">
        <v>16</v>
      </c>
      <c r="F6" s="15" t="s">
        <v>28</v>
      </c>
      <c r="G6" s="18" t="s">
        <v>29</v>
      </c>
      <c r="H6" s="18" t="s">
        <v>30</v>
      </c>
      <c r="I6" s="17">
        <f>40464/12</f>
        <v>3372</v>
      </c>
      <c r="J6" s="57" t="s">
        <v>20</v>
      </c>
      <c r="K6" s="50" t="s">
        <v>21</v>
      </c>
    </row>
    <row r="7" spans="1:11">
      <c r="A7" s="17"/>
      <c r="B7" s="19" t="s">
        <v>22</v>
      </c>
      <c r="C7" s="18" t="s">
        <v>31</v>
      </c>
      <c r="D7" s="18" t="s">
        <v>15</v>
      </c>
      <c r="E7" s="18" t="s">
        <v>25</v>
      </c>
      <c r="F7" s="15" t="s">
        <v>32</v>
      </c>
      <c r="G7" s="18" t="s">
        <v>33</v>
      </c>
      <c r="H7" s="18" t="s">
        <v>34</v>
      </c>
      <c r="I7" s="17">
        <f>42900/12</f>
        <v>3575</v>
      </c>
      <c r="J7" s="57" t="s">
        <v>20</v>
      </c>
      <c r="K7" s="56"/>
    </row>
    <row r="8" spans="1:11">
      <c r="A8" s="17"/>
      <c r="B8" s="19" t="s">
        <v>35</v>
      </c>
      <c r="C8" s="18" t="s">
        <v>36</v>
      </c>
      <c r="D8" s="18" t="s">
        <v>24</v>
      </c>
      <c r="E8" s="18" t="s">
        <v>37</v>
      </c>
      <c r="F8" s="15" t="s">
        <v>38</v>
      </c>
      <c r="G8" s="18" t="s">
        <v>39</v>
      </c>
      <c r="H8" s="18" t="s">
        <v>34</v>
      </c>
      <c r="I8" s="17"/>
      <c r="J8" s="57" t="s">
        <v>40</v>
      </c>
      <c r="K8" s="56"/>
    </row>
    <row r="9" spans="1:11">
      <c r="A9" s="17"/>
      <c r="B9" s="19" t="s">
        <v>41</v>
      </c>
      <c r="C9" s="18" t="s">
        <v>42</v>
      </c>
      <c r="D9" s="18" t="s">
        <v>15</v>
      </c>
      <c r="E9" s="18" t="s">
        <v>37</v>
      </c>
      <c r="F9" s="15" t="s">
        <v>43</v>
      </c>
      <c r="G9" s="18" t="s">
        <v>39</v>
      </c>
      <c r="H9" s="18" t="s">
        <v>34</v>
      </c>
      <c r="I9" s="17"/>
      <c r="J9" s="57" t="s">
        <v>40</v>
      </c>
      <c r="K9" s="56"/>
    </row>
    <row r="10" s="1" customFormat="1" spans="1:11">
      <c r="A10" s="17">
        <v>3</v>
      </c>
      <c r="B10" s="17" t="s">
        <v>13</v>
      </c>
      <c r="C10" s="20" t="s">
        <v>44</v>
      </c>
      <c r="D10" s="20" t="s">
        <v>15</v>
      </c>
      <c r="E10" s="21" t="s">
        <v>16</v>
      </c>
      <c r="F10" s="15" t="s">
        <v>45</v>
      </c>
      <c r="G10" s="20" t="s">
        <v>46</v>
      </c>
      <c r="H10" s="20" t="s">
        <v>30</v>
      </c>
      <c r="I10" s="17">
        <f>28000/12</f>
        <v>2333.33333333333</v>
      </c>
      <c r="J10" s="58" t="s">
        <v>20</v>
      </c>
      <c r="K10" s="59" t="s">
        <v>21</v>
      </c>
    </row>
    <row r="11" s="1" customFormat="1" spans="1:11">
      <c r="A11" s="17"/>
      <c r="B11" s="19" t="s">
        <v>22</v>
      </c>
      <c r="C11" s="20" t="s">
        <v>47</v>
      </c>
      <c r="D11" s="20" t="s">
        <v>24</v>
      </c>
      <c r="E11" s="20" t="s">
        <v>25</v>
      </c>
      <c r="F11" s="15" t="s">
        <v>48</v>
      </c>
      <c r="G11" s="20" t="s">
        <v>39</v>
      </c>
      <c r="H11" s="20" t="s">
        <v>30</v>
      </c>
      <c r="I11" s="17"/>
      <c r="J11" s="58" t="s">
        <v>20</v>
      </c>
      <c r="K11" s="60"/>
    </row>
    <row r="12" s="1" customFormat="1" spans="1:11">
      <c r="A12" s="17"/>
      <c r="B12" s="19" t="s">
        <v>35</v>
      </c>
      <c r="C12" s="20" t="s">
        <v>49</v>
      </c>
      <c r="D12" s="20" t="s">
        <v>15</v>
      </c>
      <c r="E12" s="21" t="s">
        <v>37</v>
      </c>
      <c r="F12" s="15" t="s">
        <v>50</v>
      </c>
      <c r="G12" s="22" t="s">
        <v>39</v>
      </c>
      <c r="H12" s="20" t="s">
        <v>30</v>
      </c>
      <c r="I12" s="17"/>
      <c r="J12" s="58" t="s">
        <v>40</v>
      </c>
      <c r="K12" s="60"/>
    </row>
    <row r="13" s="1" customFormat="1" spans="1:11">
      <c r="A13" s="17">
        <v>4</v>
      </c>
      <c r="B13" s="17" t="s">
        <v>13</v>
      </c>
      <c r="C13" s="23" t="s">
        <v>51</v>
      </c>
      <c r="D13" s="23" t="s">
        <v>15</v>
      </c>
      <c r="E13" s="23" t="s">
        <v>16</v>
      </c>
      <c r="F13" s="15" t="s">
        <v>52</v>
      </c>
      <c r="G13" s="23" t="s">
        <v>53</v>
      </c>
      <c r="H13" s="23" t="s">
        <v>54</v>
      </c>
      <c r="I13" s="17">
        <f>28800/12</f>
        <v>2400</v>
      </c>
      <c r="J13" s="23" t="s">
        <v>40</v>
      </c>
      <c r="K13" s="59" t="s">
        <v>55</v>
      </c>
    </row>
    <row r="14" s="1" customFormat="1" spans="1:11">
      <c r="A14" s="17">
        <v>5</v>
      </c>
      <c r="B14" s="17" t="s">
        <v>13</v>
      </c>
      <c r="C14" s="24" t="s">
        <v>56</v>
      </c>
      <c r="D14" s="25" t="s">
        <v>24</v>
      </c>
      <c r="E14" s="24" t="s">
        <v>16</v>
      </c>
      <c r="F14" s="15" t="s">
        <v>57</v>
      </c>
      <c r="G14" s="25" t="s">
        <v>58</v>
      </c>
      <c r="H14" s="25" t="s">
        <v>59</v>
      </c>
      <c r="I14" s="17">
        <f>30000/12</f>
        <v>2500</v>
      </c>
      <c r="J14" s="57" t="s">
        <v>20</v>
      </c>
      <c r="K14" s="59" t="s">
        <v>55</v>
      </c>
    </row>
    <row r="15" s="1" customFormat="1" spans="1:11">
      <c r="A15" s="17"/>
      <c r="B15" s="12" t="s">
        <v>22</v>
      </c>
      <c r="C15" s="26" t="s">
        <v>60</v>
      </c>
      <c r="D15" s="26" t="s">
        <v>15</v>
      </c>
      <c r="E15" s="24" t="s">
        <v>25</v>
      </c>
      <c r="F15" s="15" t="s">
        <v>61</v>
      </c>
      <c r="G15" s="24" t="s">
        <v>62</v>
      </c>
      <c r="H15" s="25" t="s">
        <v>63</v>
      </c>
      <c r="I15" s="17">
        <f>50000/12</f>
        <v>4166.66666666667</v>
      </c>
      <c r="J15" s="57" t="s">
        <v>20</v>
      </c>
      <c r="K15" s="60"/>
    </row>
    <row r="16" s="1" customFormat="1" spans="1:11">
      <c r="A16" s="17"/>
      <c r="B16" s="12" t="s">
        <v>35</v>
      </c>
      <c r="C16" s="26" t="s">
        <v>64</v>
      </c>
      <c r="D16" s="26" t="s">
        <v>24</v>
      </c>
      <c r="E16" s="24" t="s">
        <v>37</v>
      </c>
      <c r="F16" s="15" t="s">
        <v>65</v>
      </c>
      <c r="G16" s="23"/>
      <c r="H16" s="25" t="s">
        <v>59</v>
      </c>
      <c r="I16" s="17"/>
      <c r="J16" s="57" t="s">
        <v>40</v>
      </c>
      <c r="K16" s="60"/>
    </row>
    <row r="17" s="1" customFormat="1" spans="1:11">
      <c r="A17" s="17"/>
      <c r="B17" s="12" t="s">
        <v>41</v>
      </c>
      <c r="C17" s="26" t="s">
        <v>66</v>
      </c>
      <c r="D17" s="26" t="s">
        <v>24</v>
      </c>
      <c r="E17" s="24" t="s">
        <v>37</v>
      </c>
      <c r="F17" s="15" t="s">
        <v>67</v>
      </c>
      <c r="G17" s="23"/>
      <c r="H17" s="25" t="s">
        <v>59</v>
      </c>
      <c r="I17" s="17"/>
      <c r="J17" s="57" t="s">
        <v>40</v>
      </c>
      <c r="K17" s="60"/>
    </row>
    <row r="18" spans="1:11">
      <c r="A18" s="11">
        <v>6</v>
      </c>
      <c r="B18" s="12" t="s">
        <v>13</v>
      </c>
      <c r="C18" s="26" t="s">
        <v>68</v>
      </c>
      <c r="D18" s="26" t="s">
        <v>15</v>
      </c>
      <c r="E18" s="24" t="s">
        <v>16</v>
      </c>
      <c r="F18" s="15" t="s">
        <v>69</v>
      </c>
      <c r="G18" s="26" t="s">
        <v>70</v>
      </c>
      <c r="H18" s="25" t="s">
        <v>59</v>
      </c>
      <c r="I18" s="11">
        <f>30000/12</f>
        <v>2500</v>
      </c>
      <c r="J18" s="25" t="s">
        <v>40</v>
      </c>
      <c r="K18" s="59" t="s">
        <v>55</v>
      </c>
    </row>
    <row r="19" spans="1:11">
      <c r="A19" s="11">
        <v>7</v>
      </c>
      <c r="B19" s="12" t="s">
        <v>13</v>
      </c>
      <c r="C19" s="27" t="s">
        <v>71</v>
      </c>
      <c r="D19" s="27" t="s">
        <v>24</v>
      </c>
      <c r="E19" s="17" t="s">
        <v>16</v>
      </c>
      <c r="F19" s="15" t="s">
        <v>72</v>
      </c>
      <c r="G19" s="27" t="s">
        <v>73</v>
      </c>
      <c r="H19" s="27" t="s">
        <v>74</v>
      </c>
      <c r="I19" s="11">
        <f>24000/12</f>
        <v>2000</v>
      </c>
      <c r="J19" s="61" t="s">
        <v>20</v>
      </c>
      <c r="K19" s="50" t="s">
        <v>75</v>
      </c>
    </row>
    <row r="20" spans="1:11">
      <c r="A20" s="11"/>
      <c r="B20" s="12" t="s">
        <v>22</v>
      </c>
      <c r="C20" s="27" t="s">
        <v>76</v>
      </c>
      <c r="D20" s="27" t="s">
        <v>15</v>
      </c>
      <c r="E20" s="17" t="s">
        <v>25</v>
      </c>
      <c r="F20" s="15" t="s">
        <v>77</v>
      </c>
      <c r="G20" s="12"/>
      <c r="H20" s="27" t="s">
        <v>78</v>
      </c>
      <c r="I20" s="11"/>
      <c r="J20" s="61" t="s">
        <v>20</v>
      </c>
      <c r="K20" s="56"/>
    </row>
    <row r="21" spans="1:11">
      <c r="A21" s="11"/>
      <c r="B21" s="12" t="s">
        <v>35</v>
      </c>
      <c r="C21" s="27" t="s">
        <v>79</v>
      </c>
      <c r="D21" s="27" t="s">
        <v>24</v>
      </c>
      <c r="E21" s="17" t="s">
        <v>37</v>
      </c>
      <c r="F21" s="15" t="s">
        <v>80</v>
      </c>
      <c r="G21" s="11"/>
      <c r="H21" s="27" t="s">
        <v>81</v>
      </c>
      <c r="I21" s="11"/>
      <c r="J21" s="62" t="s">
        <v>40</v>
      </c>
      <c r="K21" s="56"/>
    </row>
    <row r="22" spans="1:11">
      <c r="A22" s="11">
        <v>8</v>
      </c>
      <c r="B22" s="12" t="s">
        <v>13</v>
      </c>
      <c r="C22" s="28" t="s">
        <v>82</v>
      </c>
      <c r="D22" s="28" t="s">
        <v>83</v>
      </c>
      <c r="E22" s="28" t="s">
        <v>16</v>
      </c>
      <c r="F22" s="15" t="s">
        <v>84</v>
      </c>
      <c r="G22" s="28" t="s">
        <v>85</v>
      </c>
      <c r="H22" s="28" t="s">
        <v>86</v>
      </c>
      <c r="I22" s="11">
        <f>13000/12</f>
        <v>1083.33333333333</v>
      </c>
      <c r="J22" s="63" t="s">
        <v>87</v>
      </c>
      <c r="K22" s="50" t="s">
        <v>75</v>
      </c>
    </row>
    <row r="23" spans="1:11">
      <c r="A23" s="11">
        <v>9</v>
      </c>
      <c r="B23" s="12" t="s">
        <v>13</v>
      </c>
      <c r="C23" s="29" t="s">
        <v>88</v>
      </c>
      <c r="D23" s="29" t="s">
        <v>89</v>
      </c>
      <c r="E23" s="29" t="s">
        <v>16</v>
      </c>
      <c r="F23" s="15" t="s">
        <v>90</v>
      </c>
      <c r="G23" s="30" t="s">
        <v>91</v>
      </c>
      <c r="H23" s="30" t="s">
        <v>92</v>
      </c>
      <c r="I23" s="64" t="s">
        <v>93</v>
      </c>
      <c r="J23" s="62" t="s">
        <v>40</v>
      </c>
      <c r="K23" s="50" t="s">
        <v>75</v>
      </c>
    </row>
    <row r="24" spans="1:11">
      <c r="A24" s="11">
        <v>10</v>
      </c>
      <c r="B24" s="12" t="s">
        <v>13</v>
      </c>
      <c r="C24" s="31" t="s">
        <v>94</v>
      </c>
      <c r="D24" s="32" t="s">
        <v>15</v>
      </c>
      <c r="E24" s="17" t="s">
        <v>16</v>
      </c>
      <c r="F24" s="15" t="s">
        <v>95</v>
      </c>
      <c r="G24" s="33" t="s">
        <v>96</v>
      </c>
      <c r="H24" s="34" t="s">
        <v>97</v>
      </c>
      <c r="I24" s="11">
        <f>28800/12</f>
        <v>2400</v>
      </c>
      <c r="J24" s="61" t="s">
        <v>20</v>
      </c>
      <c r="K24" s="50" t="s">
        <v>75</v>
      </c>
    </row>
    <row r="25" spans="1:11">
      <c r="A25" s="11"/>
      <c r="B25" s="12" t="s">
        <v>22</v>
      </c>
      <c r="C25" s="32" t="s">
        <v>98</v>
      </c>
      <c r="D25" s="31" t="s">
        <v>24</v>
      </c>
      <c r="E25" s="17" t="s">
        <v>25</v>
      </c>
      <c r="F25" s="15" t="s">
        <v>99</v>
      </c>
      <c r="G25" s="34" t="s">
        <v>100</v>
      </c>
      <c r="H25" s="34" t="s">
        <v>97</v>
      </c>
      <c r="I25" s="11">
        <f>48000/12</f>
        <v>4000</v>
      </c>
      <c r="J25" s="61" t="s">
        <v>20</v>
      </c>
      <c r="K25" s="56"/>
    </row>
    <row r="26" spans="1:11">
      <c r="A26" s="11"/>
      <c r="B26" s="12" t="s">
        <v>35</v>
      </c>
      <c r="C26" s="32" t="s">
        <v>101</v>
      </c>
      <c r="D26" s="31" t="s">
        <v>24</v>
      </c>
      <c r="E26" s="17" t="s">
        <v>37</v>
      </c>
      <c r="F26" s="15" t="s">
        <v>102</v>
      </c>
      <c r="G26" s="34"/>
      <c r="H26" s="34" t="s">
        <v>97</v>
      </c>
      <c r="I26" s="11"/>
      <c r="J26" s="62" t="s">
        <v>40</v>
      </c>
      <c r="K26" s="56"/>
    </row>
    <row r="27" spans="1:11">
      <c r="A27" s="11">
        <v>11</v>
      </c>
      <c r="B27" s="12" t="s">
        <v>13</v>
      </c>
      <c r="C27" s="35" t="s">
        <v>103</v>
      </c>
      <c r="D27" s="35" t="s">
        <v>24</v>
      </c>
      <c r="E27" s="35" t="s">
        <v>16</v>
      </c>
      <c r="F27" s="15" t="s">
        <v>104</v>
      </c>
      <c r="G27" s="36" t="s">
        <v>105</v>
      </c>
      <c r="H27" s="36" t="s">
        <v>92</v>
      </c>
      <c r="I27" s="11">
        <f>16000/8</f>
        <v>2000</v>
      </c>
      <c r="J27" s="65" t="s">
        <v>40</v>
      </c>
      <c r="K27" s="50" t="s">
        <v>75</v>
      </c>
    </row>
    <row r="28" spans="1:11">
      <c r="A28" s="11">
        <v>12</v>
      </c>
      <c r="B28" s="12" t="s">
        <v>13</v>
      </c>
      <c r="C28" s="37" t="s">
        <v>106</v>
      </c>
      <c r="D28" s="37" t="s">
        <v>89</v>
      </c>
      <c r="E28" s="37" t="s">
        <v>16</v>
      </c>
      <c r="F28" s="15" t="s">
        <v>107</v>
      </c>
      <c r="G28" s="38" t="s">
        <v>108</v>
      </c>
      <c r="H28" s="38" t="s">
        <v>109</v>
      </c>
      <c r="I28" s="56">
        <f>26400/12</f>
        <v>2200</v>
      </c>
      <c r="J28" s="66" t="s">
        <v>40</v>
      </c>
      <c r="K28" s="50" t="s">
        <v>75</v>
      </c>
    </row>
    <row r="29" spans="1:11">
      <c r="A29" s="39">
        <v>13</v>
      </c>
      <c r="B29" s="12" t="s">
        <v>13</v>
      </c>
      <c r="C29" s="39" t="s">
        <v>110</v>
      </c>
      <c r="D29" s="40" t="s">
        <v>15</v>
      </c>
      <c r="E29" s="39" t="s">
        <v>16</v>
      </c>
      <c r="F29" s="15" t="s">
        <v>111</v>
      </c>
      <c r="G29" s="39" t="s">
        <v>112</v>
      </c>
      <c r="H29" s="39" t="s">
        <v>113</v>
      </c>
      <c r="I29" s="56">
        <f>30000/12</f>
        <v>2500</v>
      </c>
      <c r="J29" s="40" t="s">
        <v>40</v>
      </c>
      <c r="K29" s="50" t="s">
        <v>75</v>
      </c>
    </row>
    <row r="30" spans="1:11">
      <c r="A30" s="41">
        <v>14</v>
      </c>
      <c r="B30" s="42" t="s">
        <v>13</v>
      </c>
      <c r="C30" s="42" t="s">
        <v>114</v>
      </c>
      <c r="D30" s="42" t="s">
        <v>89</v>
      </c>
      <c r="E30" s="42" t="s">
        <v>16</v>
      </c>
      <c r="F30" s="15" t="s">
        <v>115</v>
      </c>
      <c r="G30" s="43" t="s">
        <v>116</v>
      </c>
      <c r="H30" s="43" t="s">
        <v>92</v>
      </c>
      <c r="I30" s="56">
        <f>18000/12</f>
        <v>1500</v>
      </c>
      <c r="J30" s="67" t="s">
        <v>40</v>
      </c>
      <c r="K30" s="50" t="s">
        <v>75</v>
      </c>
    </row>
    <row r="31" spans="1:11">
      <c r="A31" s="44">
        <v>15</v>
      </c>
      <c r="B31" s="44" t="s">
        <v>13</v>
      </c>
      <c r="C31" s="44" t="s">
        <v>117</v>
      </c>
      <c r="D31" s="45" t="s">
        <v>15</v>
      </c>
      <c r="E31" s="42" t="s">
        <v>16</v>
      </c>
      <c r="F31" s="15" t="s">
        <v>118</v>
      </c>
      <c r="G31" s="44" t="s">
        <v>119</v>
      </c>
      <c r="H31" s="45" t="s">
        <v>120</v>
      </c>
      <c r="I31" s="56">
        <f>26400/12</f>
        <v>2200</v>
      </c>
      <c r="J31" s="68" t="s">
        <v>40</v>
      </c>
      <c r="K31" s="50" t="s">
        <v>75</v>
      </c>
    </row>
    <row r="32" spans="1:11">
      <c r="A32" s="46">
        <v>16</v>
      </c>
      <c r="B32" s="44" t="s">
        <v>13</v>
      </c>
      <c r="C32" s="46" t="s">
        <v>121</v>
      </c>
      <c r="D32" s="47" t="s">
        <v>15</v>
      </c>
      <c r="E32" s="46" t="s">
        <v>16</v>
      </c>
      <c r="F32" s="15" t="s">
        <v>122</v>
      </c>
      <c r="G32" s="46" t="s">
        <v>123</v>
      </c>
      <c r="H32" s="46" t="s">
        <v>124</v>
      </c>
      <c r="I32" s="56">
        <f>29400/12</f>
        <v>2450</v>
      </c>
      <c r="J32" s="69" t="s">
        <v>40</v>
      </c>
      <c r="K32" s="50" t="s">
        <v>75</v>
      </c>
    </row>
    <row r="33" spans="1:11">
      <c r="A33" s="48">
        <v>17</v>
      </c>
      <c r="B33" s="49" t="s">
        <v>13</v>
      </c>
      <c r="C33" s="50" t="s">
        <v>125</v>
      </c>
      <c r="D33" s="50" t="s">
        <v>15</v>
      </c>
      <c r="E33" s="51" t="s">
        <v>16</v>
      </c>
      <c r="F33" s="15" t="s">
        <v>126</v>
      </c>
      <c r="G33" s="50" t="s">
        <v>127</v>
      </c>
      <c r="H33" s="50" t="s">
        <v>128</v>
      </c>
      <c r="I33" s="56">
        <v>2700</v>
      </c>
      <c r="J33" s="70" t="s">
        <v>40</v>
      </c>
      <c r="K33" s="50" t="s">
        <v>129</v>
      </c>
    </row>
  </sheetData>
  <mergeCells count="14">
    <mergeCell ref="A1:J1"/>
    <mergeCell ref="A2:J2"/>
    <mergeCell ref="A4:A5"/>
    <mergeCell ref="A6:A9"/>
    <mergeCell ref="A10:A12"/>
    <mergeCell ref="A14:A17"/>
    <mergeCell ref="A19:A21"/>
    <mergeCell ref="A24:A26"/>
    <mergeCell ref="K4:K5"/>
    <mergeCell ref="K6:K9"/>
    <mergeCell ref="K10:K12"/>
    <mergeCell ref="K14:K17"/>
    <mergeCell ref="K19:K21"/>
    <mergeCell ref="K24:K2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Sky123.Org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dcterms:created xsi:type="dcterms:W3CDTF">2017-10-27T02:46:00Z</dcterms:created>
  <dcterms:modified xsi:type="dcterms:W3CDTF">2019-03-15T02:40:21Z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