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<sst xmlns="http://schemas.openxmlformats.org/spreadsheetml/2006/main" count="246" uniqueCount="122">
  <si>
    <t>西安市保障性住房（限价房）资格联审信息表第000批（原表）</t>
  </si>
  <si>
    <t>基本信息（未央区 第 165 批 共 14 户，计 28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</si>
  <si>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</si>
  <si>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</si>
  <si>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</si>
  <si>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</si>
  <si>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</si>
  <si>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</si>
  <si>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</si>
  <si>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</si>
  <si>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</si>
  <si>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</si>
  <si>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</si>
  <si>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范聪敏</t>
  </si>
  <si>
    <t>女</t>
  </si>
  <si>
    <t>本人</t>
  </si>
  <si>
    <t>610125****09283545</t>
  </si>
  <si>
    <t>西安市未央区福安明珠幼儿园</t>
  </si>
  <si>
    <t>西安市鄠邑区涝店镇派出所</t>
  </si>
  <si>
    <t>未婚</t>
  </si>
  <si>
    <t>未央宫</t>
  </si>
  <si>
    <t>徐崇</t>
  </si>
  <si>
    <t>男</t>
  </si>
  <si>
    <t>652901****12301112</t>
  </si>
  <si>
    <t>临时工</t>
  </si>
  <si>
    <t>西安市未央区二府庄1号付1号</t>
  </si>
  <si>
    <t>张家堡</t>
  </si>
  <si>
    <t>杜明乐</t>
  </si>
  <si>
    <t>612522****07150818</t>
  </si>
  <si>
    <t>浙江省东阳第三建筑工程有限公司</t>
  </si>
  <si>
    <t>已婚</t>
  </si>
  <si>
    <t>成员1</t>
  </si>
  <si>
    <t>李凤</t>
  </si>
  <si>
    <t>配偶</t>
  </si>
  <si>
    <t>130683****0819132X</t>
  </si>
  <si>
    <t>西京学院</t>
  </si>
  <si>
    <r>
      <t>河北省安国市南娄底乡卓头村东环街一路</t>
    </r>
    <r>
      <rPr>
        <sz val="12"/>
        <color indexed="8"/>
        <rFont val="仿宋"/>
        <charset val="134"/>
      </rPr>
      <t>4</t>
    </r>
    <r>
      <rPr>
        <sz val="12"/>
        <color indexed="8"/>
        <rFont val="仿宋"/>
        <charset val="134"/>
      </rPr>
      <t>号</t>
    </r>
  </si>
  <si>
    <t>4</t>
  </si>
  <si>
    <t>贾丽娜</t>
  </si>
  <si>
    <t>622825****10220625</t>
  </si>
  <si>
    <t>兼职会计</t>
  </si>
  <si>
    <t>唐钊</t>
  </si>
  <si>
    <t>150304****0322201X</t>
  </si>
  <si>
    <t>打零工</t>
  </si>
  <si>
    <t>内蒙古乌海市勃湾区甘德尔细节一街坊中央公园10号楼1单元303</t>
  </si>
  <si>
    <t>成员2</t>
  </si>
  <si>
    <t>唐曼</t>
  </si>
  <si>
    <t>子女</t>
  </si>
  <si>
    <t>150302****10220100</t>
  </si>
  <si>
    <t>左凯凯</t>
  </si>
  <si>
    <t>610502****10153417</t>
  </si>
  <si>
    <t>西安市热力总公司</t>
  </si>
  <si>
    <t>陕西省渭南市临渭区崇凝镇左家村四组</t>
  </si>
  <si>
    <t>杨小艳</t>
  </si>
  <si>
    <t>610527****0604272X</t>
  </si>
  <si>
    <t>左锦航</t>
  </si>
  <si>
    <t>610502****01053017</t>
  </si>
  <si>
    <t>6</t>
  </si>
  <si>
    <t>刘洋</t>
  </si>
  <si>
    <t>610402****02091218</t>
  </si>
  <si>
    <t>西安市莲湖区北关街道办事处</t>
  </si>
  <si>
    <t>7</t>
  </si>
  <si>
    <t>杨康红</t>
  </si>
  <si>
    <t>612522****11113112</t>
  </si>
  <si>
    <t>成都新大瀚人力资源管理有限公司西安分公司</t>
  </si>
  <si>
    <t>8</t>
  </si>
  <si>
    <t>曹翠</t>
  </si>
  <si>
    <t>610628****06032720</t>
  </si>
  <si>
    <t>伟迪捷（上海）标识技术有限公司</t>
  </si>
  <si>
    <t>9</t>
  </si>
  <si>
    <t>吕瑞宁</t>
  </si>
  <si>
    <t>610104****12270612</t>
  </si>
  <si>
    <t>陕西省武警总队医院</t>
  </si>
  <si>
    <t>未央区北二环东段737号楼1单元9层4号</t>
  </si>
  <si>
    <t>任菲</t>
  </si>
  <si>
    <t>610112****03090529</t>
  </si>
  <si>
    <t>长安医院</t>
  </si>
  <si>
    <t>未央区辛家庙</t>
  </si>
  <si>
    <t>辛家庙</t>
  </si>
  <si>
    <t>王海龙</t>
  </si>
  <si>
    <t>610114****04092513</t>
  </si>
  <si>
    <t>交警新城大队</t>
  </si>
  <si>
    <t>新城区西一路</t>
  </si>
  <si>
    <t>王梓涵</t>
  </si>
  <si>
    <t>610112****11240542</t>
  </si>
  <si>
    <t>成员3</t>
  </si>
  <si>
    <t>王梓浚</t>
  </si>
  <si>
    <t>610112****10270570</t>
  </si>
  <si>
    <t>朱苗花</t>
  </si>
  <si>
    <t>610115****11011020</t>
  </si>
  <si>
    <t>西安市未央区辛家庙街道欣心家园社区居委会</t>
  </si>
  <si>
    <t>西安市临潼区</t>
  </si>
  <si>
    <t>赵修楠</t>
  </si>
  <si>
    <t>610112****1124201x</t>
  </si>
  <si>
    <t>西航集团莱特航空制造技术有限公司</t>
  </si>
  <si>
    <t>徐家湾西航社区</t>
  </si>
  <si>
    <t>徐家湾</t>
  </si>
  <si>
    <t>唐昀</t>
  </si>
  <si>
    <t>610109****0823004x</t>
  </si>
  <si>
    <t>碑林器柏树林东大街</t>
  </si>
  <si>
    <t>赵梓诺</t>
  </si>
  <si>
    <t>610112****07082023</t>
  </si>
  <si>
    <t>高棉绒</t>
  </si>
  <si>
    <t>610430****0427252X</t>
  </si>
  <si>
    <t>上海外服人力资源服务有限公司</t>
  </si>
  <si>
    <t>未央区草滩湖北庄</t>
  </si>
  <si>
    <t>仙勇</t>
  </si>
  <si>
    <t>610430****1026251X</t>
  </si>
  <si>
    <t>咸阳市淳化县马家镇</t>
  </si>
  <si>
    <t>仙昊泽</t>
  </si>
  <si>
    <t>610430****10062515</t>
  </si>
  <si>
    <t>张红</t>
  </si>
  <si>
    <t>511923****11193715</t>
  </si>
  <si>
    <t>给西安市汉斯啤酒厂拉瓶子</t>
  </si>
  <si>
    <t>四川省平昌县江口镇</t>
  </si>
  <si>
    <t>大明宫</t>
  </si>
  <si>
    <t>曾丽侠</t>
  </si>
  <si>
    <t>610326****10280624</t>
  </si>
  <si>
    <t>卖童装</t>
  </si>
  <si>
    <t>陕西眉县槐芽镇</t>
  </si>
  <si>
    <t>张航</t>
  </si>
  <si>
    <t>511923****03173699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</si>
</sst>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theme="1"/>
      <name val="仿宋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Tahoma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2"/>
      <color indexed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23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17" borderId="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41" fontId="2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22" fillId="13" borderId="5" applyNumberFormat="0" applyAlignment="0" applyProtection="0">
      <alignment vertical="center"/>
    </xf>
    <xf numFmtId="0" fontId="36" fillId="31" borderId="10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3" fillId="2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37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/>
    <xf numFmtId="0" fontId="32" fillId="0" borderId="0"/>
    <xf numFmtId="0" fontId="37" fillId="0" borderId="0"/>
    <xf numFmtId="0" fontId="3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7" fillId="0" borderId="0"/>
  </cellStyleXfs>
  <cellXfs count="66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122" applyNumberFormat="1" applyFont="1" applyFill="1" applyBorder="1" applyAlignment="1">
      <alignment horizontal="center" vertical="center" wrapText="1"/>
    </xf>
    <xf numFmtId="0" fontId="2" fillId="2" borderId="1" xfId="122" applyFont="1" applyFill="1" applyBorder="1" applyAlignment="1">
      <alignment horizontal="center" vertical="center" wrapText="1"/>
    </xf>
    <xf numFmtId="0" fontId="3" fillId="2" borderId="1" xfId="122" applyFont="1" applyFill="1" applyBorder="1" applyAlignment="1">
      <alignment horizontal="center" vertical="center" wrapText="1"/>
    </xf>
    <xf numFmtId="0" fontId="3" fillId="2" borderId="1" xfId="122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119" applyNumberFormat="1" applyFont="1" applyBorder="1" applyAlignment="1">
      <alignment horizontal="center" vertical="center"/>
    </xf>
    <xf numFmtId="49" fontId="6" fillId="0" borderId="1" xfId="117" applyNumberFormat="1" applyFont="1" applyBorder="1" applyAlignment="1">
      <alignment horizontal="center" vertical="center"/>
    </xf>
    <xf numFmtId="49" fontId="10" fillId="0" borderId="1" xfId="120" applyNumberFormat="1" applyFont="1" applyBorder="1" applyAlignment="1">
      <alignment horizontal="center" vertical="center" wrapText="1"/>
    </xf>
    <xf numFmtId="49" fontId="6" fillId="0" borderId="1" xfId="118" applyNumberFormat="1" applyFont="1" applyBorder="1" applyAlignment="1">
      <alignment horizontal="center" vertical="center"/>
    </xf>
    <xf numFmtId="49" fontId="11" fillId="0" borderId="1" xfId="118" applyNumberFormat="1" applyFont="1" applyBorder="1" applyAlignment="1">
      <alignment horizontal="center" vertical="center"/>
    </xf>
    <xf numFmtId="49" fontId="6" fillId="0" borderId="1" xfId="118" applyNumberFormat="1" applyFont="1" applyBorder="1" applyAlignment="1">
      <alignment horizontal="center" vertical="center" wrapText="1"/>
    </xf>
    <xf numFmtId="49" fontId="11" fillId="0" borderId="1" xfId="60" applyNumberFormat="1" applyFont="1" applyFill="1" applyBorder="1" applyAlignment="1">
      <alignment horizontal="center" vertical="center" wrapText="1"/>
    </xf>
    <xf numFmtId="49" fontId="10" fillId="0" borderId="1" xfId="60" applyNumberFormat="1" applyFont="1" applyBorder="1" applyAlignment="1">
      <alignment horizontal="center" vertical="center"/>
    </xf>
    <xf numFmtId="49" fontId="11" fillId="0" borderId="1" xfId="60" applyNumberFormat="1" applyFont="1" applyBorder="1" applyAlignment="1">
      <alignment horizontal="center" vertical="center"/>
    </xf>
    <xf numFmtId="49" fontId="10" fillId="0" borderId="1" xfId="60" applyNumberFormat="1" applyFont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/>
    </xf>
    <xf numFmtId="0" fontId="7" fillId="0" borderId="1" xfId="95" applyFont="1" applyFill="1" applyBorder="1" applyAlignment="1">
      <alignment horizontal="center" vertical="center"/>
    </xf>
    <xf numFmtId="49" fontId="10" fillId="0" borderId="1" xfId="64" applyNumberFormat="1" applyFont="1" applyFill="1" applyBorder="1" applyAlignment="1">
      <alignment horizontal="center" vertical="center"/>
    </xf>
    <xf numFmtId="49" fontId="10" fillId="0" borderId="1" xfId="64" applyNumberFormat="1" applyFont="1" applyBorder="1" applyAlignment="1">
      <alignment horizontal="center" vertical="center"/>
    </xf>
    <xf numFmtId="49" fontId="10" fillId="0" borderId="1" xfId="64" applyNumberFormat="1" applyFont="1" applyBorder="1" applyAlignment="1">
      <alignment horizontal="center" vertical="center" wrapText="1"/>
    </xf>
    <xf numFmtId="49" fontId="10" fillId="0" borderId="1" xfId="66" applyNumberFormat="1" applyFont="1" applyFill="1" applyBorder="1" applyAlignment="1">
      <alignment horizontal="center" vertical="center"/>
    </xf>
    <xf numFmtId="49" fontId="10" fillId="0" borderId="1" xfId="66" applyNumberFormat="1" applyFont="1" applyBorder="1" applyAlignment="1">
      <alignment horizontal="center" vertical="center"/>
    </xf>
    <xf numFmtId="49" fontId="10" fillId="0" borderId="1" xfId="66" applyNumberFormat="1" applyFont="1" applyBorder="1" applyAlignment="1">
      <alignment horizontal="center" vertical="center" wrapText="1"/>
    </xf>
    <xf numFmtId="49" fontId="10" fillId="0" borderId="1" xfId="70" applyNumberFormat="1" applyFont="1" applyFill="1" applyBorder="1" applyAlignment="1">
      <alignment horizontal="center" vertical="center"/>
    </xf>
    <xf numFmtId="49" fontId="10" fillId="0" borderId="1" xfId="70" applyNumberFormat="1" applyFont="1" applyBorder="1" applyAlignment="1">
      <alignment horizontal="center" vertical="center"/>
    </xf>
    <xf numFmtId="49" fontId="10" fillId="0" borderId="1" xfId="70" applyNumberFormat="1" applyFont="1" applyBorder="1" applyAlignment="1">
      <alignment horizontal="center" vertical="center" wrapText="1"/>
    </xf>
    <xf numFmtId="49" fontId="11" fillId="0" borderId="1" xfId="39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1" xfId="69" applyFont="1" applyBorder="1" applyAlignment="1">
      <alignment horizontal="center" vertical="center" wrapText="1"/>
    </xf>
    <xf numFmtId="49" fontId="7" fillId="0" borderId="1" xfId="61" applyNumberFormat="1" applyFont="1" applyFill="1" applyBorder="1" applyAlignment="1">
      <alignment horizontal="center" vertical="center" wrapText="1"/>
    </xf>
    <xf numFmtId="49" fontId="7" fillId="0" borderId="1" xfId="69" applyNumberFormat="1" applyFont="1" applyBorder="1" applyAlignment="1">
      <alignment horizontal="center" vertical="center"/>
    </xf>
    <xf numFmtId="49" fontId="7" fillId="0" borderId="1" xfId="69" applyNumberFormat="1" applyFont="1" applyBorder="1" applyAlignment="1">
      <alignment horizontal="center" vertical="center" wrapText="1"/>
    </xf>
    <xf numFmtId="0" fontId="7" fillId="0" borderId="1" xfId="30" applyFont="1" applyFill="1" applyBorder="1" applyAlignment="1">
      <alignment horizontal="center" vertical="center" wrapText="1"/>
    </xf>
    <xf numFmtId="0" fontId="7" fillId="0" borderId="1" xfId="30" applyFont="1" applyFill="1" applyBorder="1" applyAlignment="1">
      <alignment horizontal="center" vertical="center" wrapText="1"/>
    </xf>
    <xf numFmtId="0" fontId="7" fillId="0" borderId="1" xfId="91" applyFont="1" applyFill="1" applyBorder="1" applyAlignment="1">
      <alignment horizontal="center" vertical="center"/>
    </xf>
    <xf numFmtId="0" fontId="7" fillId="0" borderId="1" xfId="100" applyFont="1" applyFill="1" applyBorder="1" applyAlignment="1">
      <alignment horizontal="center" vertical="center"/>
    </xf>
    <xf numFmtId="0" fontId="8" fillId="0" borderId="1" xfId="92" applyFont="1" applyFill="1" applyBorder="1" applyAlignment="1">
      <alignment horizontal="center" vertical="center"/>
    </xf>
    <xf numFmtId="0" fontId="8" fillId="0" borderId="1" xfId="91" applyFont="1" applyFill="1" applyBorder="1" applyAlignment="1">
      <alignment horizontal="center" vertical="center"/>
    </xf>
    <xf numFmtId="0" fontId="7" fillId="0" borderId="1" xfId="92" applyFont="1" applyFill="1" applyBorder="1" applyAlignment="1">
      <alignment horizontal="center" vertical="center"/>
    </xf>
    <xf numFmtId="0" fontId="10" fillId="0" borderId="1" xfId="9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10" fillId="0" borderId="1" xfId="0" applyFont="1" applyBorder="1" applyAlignment="1">
      <alignment horizontal="center" vertical="center"/>
    </xf>
    <xf numFmtId="49" fontId="10" fillId="0" borderId="1" xfId="12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9" fontId="10" fillId="0" borderId="1" xfId="21" applyNumberFormat="1" applyFont="1" applyBorder="1" applyAlignment="1">
      <alignment horizontal="center" vertical="center"/>
    </xf>
    <xf numFmtId="0" fontId="7" fillId="0" borderId="1" xfId="96" applyFont="1" applyFill="1" applyBorder="1" applyAlignment="1">
      <alignment horizontal="center" vertical="center"/>
    </xf>
    <xf numFmtId="49" fontId="10" fillId="0" borderId="1" xfId="40" applyNumberFormat="1" applyFont="1" applyBorder="1" applyAlignment="1">
      <alignment horizontal="center" vertical="center"/>
    </xf>
    <xf numFmtId="49" fontId="10" fillId="0" borderId="1" xfId="68" applyNumberFormat="1" applyFont="1" applyBorder="1" applyAlignment="1">
      <alignment horizontal="center" vertical="center"/>
    </xf>
    <xf numFmtId="49" fontId="10" fillId="0" borderId="1" xfId="63" applyNumberFormat="1" applyFont="1" applyBorder="1" applyAlignment="1">
      <alignment horizontal="center" vertical="center"/>
    </xf>
    <xf numFmtId="49" fontId="11" fillId="0" borderId="1" xfId="65" applyNumberFormat="1" applyFont="1" applyBorder="1" applyAlignment="1">
      <alignment horizontal="center"/>
    </xf>
    <xf numFmtId="0" fontId="7" fillId="0" borderId="1" xfId="88" applyFont="1" applyBorder="1" applyAlignment="1">
      <alignment horizontal="center" vertical="center"/>
    </xf>
    <xf numFmtId="0" fontId="7" fillId="0" borderId="1" xfId="90" applyFont="1" applyFill="1" applyBorder="1" applyAlignment="1">
      <alignment horizontal="center" vertical="center" wrapText="1"/>
    </xf>
    <xf numFmtId="0" fontId="7" fillId="0" borderId="1" xfId="104" applyFont="1" applyFill="1" applyBorder="1" applyAlignment="1">
      <alignment horizontal="center" vertical="center"/>
    </xf>
  </cellXfs>
  <cellStyles count="12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常规 3 1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常规 26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 2 13" xfId="36"/>
    <cellStyle name="汇总" xfId="37" builtinId="25"/>
    <cellStyle name="好" xfId="38" builtinId="26"/>
    <cellStyle name="常规 21" xfId="39"/>
    <cellStyle name="常规 16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常规 2 10" xfId="58"/>
    <cellStyle name="60% - 强调文字颜色 6" xfId="59" builtinId="52"/>
    <cellStyle name="常规 11" xfId="60"/>
    <cellStyle name="常规 13" xfId="61"/>
    <cellStyle name="常规 14" xfId="62"/>
    <cellStyle name="常规 20" xfId="63"/>
    <cellStyle name="常规 15" xfId="64"/>
    <cellStyle name="常规 22" xfId="65"/>
    <cellStyle name="常规 17" xfId="66"/>
    <cellStyle name="常规 23" xfId="67"/>
    <cellStyle name="常规 18" xfId="68"/>
    <cellStyle name="常规 24" xfId="69"/>
    <cellStyle name="常规 19" xfId="70"/>
    <cellStyle name="常规 2" xfId="71"/>
    <cellStyle name="常规 2 12" xfId="72"/>
    <cellStyle name="常规 2 14" xfId="73"/>
    <cellStyle name="常规 2 20" xfId="74"/>
    <cellStyle name="常规 2 15" xfId="75"/>
    <cellStyle name="常规 2 16" xfId="76"/>
    <cellStyle name="常规 2 17" xfId="77"/>
    <cellStyle name="常规 2 18" xfId="78"/>
    <cellStyle name="常规 2 19" xfId="79"/>
    <cellStyle name="常规 2 2" xfId="80"/>
    <cellStyle name="常规 2 3" xfId="81"/>
    <cellStyle name="常规 2 4" xfId="82"/>
    <cellStyle name="常规 2 5" xfId="83"/>
    <cellStyle name="常规 2 6" xfId="84"/>
    <cellStyle name="常规 2 7" xfId="85"/>
    <cellStyle name="常规 2 8" xfId="86"/>
    <cellStyle name="常规 2 9" xfId="87"/>
    <cellStyle name="常规 25" xfId="88"/>
    <cellStyle name="常规 32" xfId="89"/>
    <cellStyle name="常规 27" xfId="90"/>
    <cellStyle name="常规 28" xfId="91"/>
    <cellStyle name="常规 29" xfId="92"/>
    <cellStyle name="常规 3" xfId="93"/>
    <cellStyle name="常规 3 10" xfId="94"/>
    <cellStyle name="常规 3 11" xfId="95"/>
    <cellStyle name="常规 3 12" xfId="96"/>
    <cellStyle name="常规 3 13" xfId="97"/>
    <cellStyle name="常规 3 20" xfId="98"/>
    <cellStyle name="常规 3 15" xfId="99"/>
    <cellStyle name="常规 3 21" xfId="100"/>
    <cellStyle name="常规 3 16" xfId="101"/>
    <cellStyle name="常规 3 22" xfId="102"/>
    <cellStyle name="常规 3 17" xfId="103"/>
    <cellStyle name="常规 3 23" xfId="104"/>
    <cellStyle name="常规 3 18" xfId="105"/>
    <cellStyle name="常规 3 24" xfId="106"/>
    <cellStyle name="常规 3 19" xfId="107"/>
    <cellStyle name="常规 3 2" xfId="108"/>
    <cellStyle name="常规 3 25" xfId="109"/>
    <cellStyle name="常规 3 3" xfId="110"/>
    <cellStyle name="常规 3 4" xfId="111"/>
    <cellStyle name="常规 3 5" xfId="112"/>
    <cellStyle name="常规 3 6" xfId="113"/>
    <cellStyle name="常规 3 7" xfId="114"/>
    <cellStyle name="常规 3 8" xfId="115"/>
    <cellStyle name="常规 3 9" xfId="116"/>
    <cellStyle name="常规 4" xfId="117"/>
    <cellStyle name="常规 5" xfId="118"/>
    <cellStyle name="常规 7" xfId="119"/>
    <cellStyle name="常规 8" xfId="120"/>
    <cellStyle name="常规 9" xfId="121"/>
    <cellStyle name="常规_莲湖区12批60户联审" xfId="12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topLeftCell="A2" workbookViewId="0">
      <selection activeCell="E7" sqref="E7"/>
    </sheetView>
  </sheetViews>
  <sheetFormatPr defaultColWidth="9" defaultRowHeight="14.25"/>
  <cols>
    <col min="1" max="5" width="9" style="1"/>
    <col min="6" max="6" width="20.5" style="2" customWidth="1"/>
    <col min="7" max="7" width="33.875" style="1" customWidth="1"/>
    <col min="8" max="8" width="49.375" style="1" customWidth="1"/>
    <col min="9" max="9" width="14.125" style="1"/>
    <col min="10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ht="28.5" spans="1:11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52" t="s">
        <v>11</v>
      </c>
      <c r="K3" s="53"/>
    </row>
    <row r="4" spans="1:11">
      <c r="A4" s="9">
        <v>1</v>
      </c>
      <c r="B4" s="10" t="s">
        <v>12</v>
      </c>
      <c r="C4" s="11" t="s">
        <v>13</v>
      </c>
      <c r="D4" s="12" t="s">
        <v>14</v>
      </c>
      <c r="E4" s="11" t="s">
        <v>15</v>
      </c>
      <c r="F4" s="13" t="s">
        <v>16</v>
      </c>
      <c r="G4" s="12" t="s">
        <v>17</v>
      </c>
      <c r="H4" s="12" t="s">
        <v>18</v>
      </c>
      <c r="I4" s="9">
        <f>40800/12</f>
        <v>3400</v>
      </c>
      <c r="J4" s="54" t="s">
        <v>19</v>
      </c>
      <c r="K4" s="51" t="s">
        <v>20</v>
      </c>
    </row>
    <row r="5" spans="1:11">
      <c r="A5" s="14">
        <v>2</v>
      </c>
      <c r="B5" s="15" t="s">
        <v>12</v>
      </c>
      <c r="C5" s="16" t="s">
        <v>21</v>
      </c>
      <c r="D5" s="17" t="s">
        <v>22</v>
      </c>
      <c r="E5" s="15" t="s">
        <v>15</v>
      </c>
      <c r="F5" s="13" t="s">
        <v>23</v>
      </c>
      <c r="G5" s="18" t="s">
        <v>24</v>
      </c>
      <c r="H5" s="18" t="s">
        <v>25</v>
      </c>
      <c r="I5" s="14">
        <f>24000/12</f>
        <v>2000</v>
      </c>
      <c r="J5" s="55" t="s">
        <v>19</v>
      </c>
      <c r="K5" s="56" t="s">
        <v>26</v>
      </c>
    </row>
    <row r="6" spans="1:11">
      <c r="A6" s="9">
        <v>3</v>
      </c>
      <c r="B6" s="10" t="s">
        <v>12</v>
      </c>
      <c r="C6" s="17" t="s">
        <v>27</v>
      </c>
      <c r="D6" s="17" t="s">
        <v>22</v>
      </c>
      <c r="E6" s="10" t="s">
        <v>15</v>
      </c>
      <c r="F6" s="13" t="s">
        <v>28</v>
      </c>
      <c r="G6" s="19" t="s">
        <v>29</v>
      </c>
      <c r="H6" s="20" t="s">
        <v>25</v>
      </c>
      <c r="I6" s="9">
        <f>32000/12</f>
        <v>2666.66666666667</v>
      </c>
      <c r="J6" s="54" t="s">
        <v>30</v>
      </c>
      <c r="K6" s="51" t="s">
        <v>26</v>
      </c>
    </row>
    <row r="7" spans="1:11">
      <c r="A7" s="9"/>
      <c r="B7" s="10" t="s">
        <v>31</v>
      </c>
      <c r="C7" s="17" t="s">
        <v>32</v>
      </c>
      <c r="D7" s="17" t="s">
        <v>14</v>
      </c>
      <c r="E7" s="10" t="s">
        <v>33</v>
      </c>
      <c r="F7" s="13" t="s">
        <v>34</v>
      </c>
      <c r="G7" s="19" t="s">
        <v>35</v>
      </c>
      <c r="H7" s="21" t="s">
        <v>36</v>
      </c>
      <c r="I7" s="9"/>
      <c r="J7" s="54" t="s">
        <v>30</v>
      </c>
      <c r="K7" s="38"/>
    </row>
    <row r="8" spans="1:11">
      <c r="A8" s="22" t="s">
        <v>37</v>
      </c>
      <c r="B8" s="23" t="s">
        <v>12</v>
      </c>
      <c r="C8" s="23" t="s">
        <v>38</v>
      </c>
      <c r="D8" s="23" t="s">
        <v>14</v>
      </c>
      <c r="E8" s="24" t="s">
        <v>15</v>
      </c>
      <c r="F8" s="13" t="s">
        <v>39</v>
      </c>
      <c r="G8" s="23" t="s">
        <v>40</v>
      </c>
      <c r="H8" s="23" t="s">
        <v>25</v>
      </c>
      <c r="I8" s="38">
        <f>34000/12</f>
        <v>2833.33333333333</v>
      </c>
      <c r="J8" s="57" t="s">
        <v>30</v>
      </c>
      <c r="K8" s="51" t="s">
        <v>26</v>
      </c>
    </row>
    <row r="9" ht="28.5" spans="1:11">
      <c r="A9" s="22"/>
      <c r="B9" s="23" t="s">
        <v>31</v>
      </c>
      <c r="C9" s="23" t="s">
        <v>41</v>
      </c>
      <c r="D9" s="23" t="s">
        <v>22</v>
      </c>
      <c r="E9" s="23" t="s">
        <v>33</v>
      </c>
      <c r="F9" s="13" t="s">
        <v>42</v>
      </c>
      <c r="G9" s="23" t="s">
        <v>43</v>
      </c>
      <c r="H9" s="25" t="s">
        <v>44</v>
      </c>
      <c r="I9" s="38">
        <f>48000/12</f>
        <v>4000</v>
      </c>
      <c r="J9" s="57" t="s">
        <v>30</v>
      </c>
      <c r="K9" s="38"/>
    </row>
    <row r="10" ht="28.5" spans="1:11">
      <c r="A10" s="22"/>
      <c r="B10" s="23" t="s">
        <v>45</v>
      </c>
      <c r="C10" s="23" t="s">
        <v>46</v>
      </c>
      <c r="D10" s="23" t="s">
        <v>14</v>
      </c>
      <c r="E10" s="23" t="s">
        <v>47</v>
      </c>
      <c r="F10" s="13" t="s">
        <v>48</v>
      </c>
      <c r="G10" s="23"/>
      <c r="H10" s="25" t="s">
        <v>44</v>
      </c>
      <c r="I10" s="38"/>
      <c r="J10" s="57" t="s">
        <v>19</v>
      </c>
      <c r="K10" s="38"/>
    </row>
    <row r="11" spans="1:11">
      <c r="A11" s="26">
        <v>5</v>
      </c>
      <c r="B11" s="23" t="s">
        <v>12</v>
      </c>
      <c r="C11" s="26" t="s">
        <v>49</v>
      </c>
      <c r="D11" s="27" t="s">
        <v>22</v>
      </c>
      <c r="E11" s="26" t="s">
        <v>15</v>
      </c>
      <c r="F11" s="13" t="s">
        <v>50</v>
      </c>
      <c r="G11" s="26" t="s">
        <v>51</v>
      </c>
      <c r="H11" s="26" t="s">
        <v>52</v>
      </c>
      <c r="I11" s="38">
        <f>71520/12</f>
        <v>5960</v>
      </c>
      <c r="J11" s="58" t="s">
        <v>30</v>
      </c>
      <c r="K11" s="51" t="s">
        <v>26</v>
      </c>
    </row>
    <row r="12" spans="1:11">
      <c r="A12" s="26"/>
      <c r="B12" s="23" t="s">
        <v>31</v>
      </c>
      <c r="C12" s="26" t="s">
        <v>53</v>
      </c>
      <c r="D12" s="27" t="s">
        <v>14</v>
      </c>
      <c r="E12" s="26" t="s">
        <v>33</v>
      </c>
      <c r="F12" s="13" t="s">
        <v>54</v>
      </c>
      <c r="G12" s="26"/>
      <c r="H12" s="26" t="s">
        <v>52</v>
      </c>
      <c r="I12" s="38">
        <f>18832/12</f>
        <v>1569.33333333333</v>
      </c>
      <c r="J12" s="58" t="s">
        <v>30</v>
      </c>
      <c r="K12" s="38"/>
    </row>
    <row r="13" spans="1:11">
      <c r="A13" s="26"/>
      <c r="B13" s="23" t="s">
        <v>45</v>
      </c>
      <c r="C13" s="26" t="s">
        <v>55</v>
      </c>
      <c r="D13" s="27" t="s">
        <v>22</v>
      </c>
      <c r="E13" s="26" t="s">
        <v>47</v>
      </c>
      <c r="F13" s="13" t="s">
        <v>56</v>
      </c>
      <c r="G13" s="26"/>
      <c r="H13" s="26" t="s">
        <v>52</v>
      </c>
      <c r="I13" s="38"/>
      <c r="J13" s="58" t="s">
        <v>19</v>
      </c>
      <c r="K13" s="38"/>
    </row>
    <row r="14" spans="1:11">
      <c r="A14" s="28" t="s">
        <v>57</v>
      </c>
      <c r="B14" s="29" t="s">
        <v>12</v>
      </c>
      <c r="C14" s="29" t="s">
        <v>58</v>
      </c>
      <c r="D14" s="29" t="s">
        <v>22</v>
      </c>
      <c r="E14" s="29" t="s">
        <v>15</v>
      </c>
      <c r="F14" s="13" t="s">
        <v>59</v>
      </c>
      <c r="G14" s="30" t="s">
        <v>60</v>
      </c>
      <c r="H14" s="30" t="s">
        <v>25</v>
      </c>
      <c r="I14" s="38">
        <f>36000/12</f>
        <v>3000</v>
      </c>
      <c r="J14" s="59" t="s">
        <v>19</v>
      </c>
      <c r="K14" s="56" t="s">
        <v>26</v>
      </c>
    </row>
    <row r="15" ht="28.5" spans="1:11">
      <c r="A15" s="31" t="s">
        <v>61</v>
      </c>
      <c r="B15" s="32" t="s">
        <v>12</v>
      </c>
      <c r="C15" s="32" t="s">
        <v>62</v>
      </c>
      <c r="D15" s="32" t="s">
        <v>22</v>
      </c>
      <c r="E15" s="32" t="s">
        <v>15</v>
      </c>
      <c r="F15" s="13" t="s">
        <v>63</v>
      </c>
      <c r="G15" s="33" t="s">
        <v>64</v>
      </c>
      <c r="H15" s="33" t="s">
        <v>25</v>
      </c>
      <c r="I15" s="38">
        <f>39600/12</f>
        <v>3300</v>
      </c>
      <c r="J15" s="60" t="s">
        <v>19</v>
      </c>
      <c r="K15" s="56" t="s">
        <v>26</v>
      </c>
    </row>
    <row r="16" spans="1:11">
      <c r="A16" s="34" t="s">
        <v>65</v>
      </c>
      <c r="B16" s="35" t="s">
        <v>12</v>
      </c>
      <c r="C16" s="35" t="s">
        <v>66</v>
      </c>
      <c r="D16" s="35" t="s">
        <v>14</v>
      </c>
      <c r="E16" s="35" t="s">
        <v>15</v>
      </c>
      <c r="F16" s="13" t="s">
        <v>67</v>
      </c>
      <c r="G16" s="36" t="s">
        <v>68</v>
      </c>
      <c r="H16" s="36" t="s">
        <v>25</v>
      </c>
      <c r="I16" s="38">
        <f>40800/12</f>
        <v>3400</v>
      </c>
      <c r="J16" s="61" t="s">
        <v>19</v>
      </c>
      <c r="K16" s="56" t="s">
        <v>26</v>
      </c>
    </row>
    <row r="17" spans="1:11">
      <c r="A17" s="37" t="s">
        <v>69</v>
      </c>
      <c r="B17" s="37" t="s">
        <v>12</v>
      </c>
      <c r="C17" s="37" t="s">
        <v>70</v>
      </c>
      <c r="D17" s="37" t="s">
        <v>22</v>
      </c>
      <c r="E17" s="37" t="s">
        <v>15</v>
      </c>
      <c r="F17" s="13" t="s">
        <v>71</v>
      </c>
      <c r="G17" s="37" t="s">
        <v>72</v>
      </c>
      <c r="H17" s="37" t="s">
        <v>73</v>
      </c>
      <c r="I17" s="38">
        <f>42000/12</f>
        <v>3500</v>
      </c>
      <c r="J17" s="62" t="s">
        <v>19</v>
      </c>
      <c r="K17" s="56" t="s">
        <v>26</v>
      </c>
    </row>
    <row r="18" spans="1:11">
      <c r="A18" s="38">
        <v>10</v>
      </c>
      <c r="B18" s="39" t="s">
        <v>12</v>
      </c>
      <c r="C18" s="39" t="s">
        <v>74</v>
      </c>
      <c r="D18" s="39" t="s">
        <v>14</v>
      </c>
      <c r="E18" s="40" t="s">
        <v>15</v>
      </c>
      <c r="F18" s="13" t="s">
        <v>75</v>
      </c>
      <c r="G18" s="39" t="s">
        <v>76</v>
      </c>
      <c r="H18" s="39" t="s">
        <v>77</v>
      </c>
      <c r="I18" s="38">
        <f>20160/12</f>
        <v>1680</v>
      </c>
      <c r="J18" s="63" t="s">
        <v>30</v>
      </c>
      <c r="K18" s="51" t="s">
        <v>78</v>
      </c>
    </row>
    <row r="19" spans="1:11">
      <c r="A19" s="38"/>
      <c r="B19" s="39" t="s">
        <v>31</v>
      </c>
      <c r="C19" s="39" t="s">
        <v>79</v>
      </c>
      <c r="D19" s="39" t="s">
        <v>22</v>
      </c>
      <c r="E19" s="41" t="s">
        <v>33</v>
      </c>
      <c r="F19" s="13" t="s">
        <v>80</v>
      </c>
      <c r="G19" s="39" t="s">
        <v>81</v>
      </c>
      <c r="H19" s="39" t="s">
        <v>82</v>
      </c>
      <c r="I19" s="38">
        <f>93600/12</f>
        <v>7800</v>
      </c>
      <c r="J19" s="63" t="s">
        <v>30</v>
      </c>
      <c r="K19" s="38"/>
    </row>
    <row r="20" spans="1:11">
      <c r="A20" s="38"/>
      <c r="B20" s="39" t="s">
        <v>45</v>
      </c>
      <c r="C20" s="39" t="s">
        <v>83</v>
      </c>
      <c r="D20" s="39" t="s">
        <v>14</v>
      </c>
      <c r="E20" s="42" t="s">
        <v>47</v>
      </c>
      <c r="F20" s="13" t="s">
        <v>84</v>
      </c>
      <c r="G20" s="39"/>
      <c r="H20" s="39" t="s">
        <v>77</v>
      </c>
      <c r="I20" s="38"/>
      <c r="J20" s="63" t="s">
        <v>19</v>
      </c>
      <c r="K20" s="38"/>
    </row>
    <row r="21" spans="1:11">
      <c r="A21" s="38"/>
      <c r="B21" s="39" t="s">
        <v>85</v>
      </c>
      <c r="C21" s="39" t="s">
        <v>86</v>
      </c>
      <c r="D21" s="39" t="s">
        <v>22</v>
      </c>
      <c r="E21" s="42" t="s">
        <v>47</v>
      </c>
      <c r="F21" s="13" t="s">
        <v>87</v>
      </c>
      <c r="G21" s="39"/>
      <c r="H21" s="39" t="s">
        <v>77</v>
      </c>
      <c r="I21" s="38"/>
      <c r="J21" s="63" t="s">
        <v>19</v>
      </c>
      <c r="K21" s="38"/>
    </row>
    <row r="22" ht="28.5" spans="1:11">
      <c r="A22" s="43">
        <v>11</v>
      </c>
      <c r="B22" s="44" t="s">
        <v>12</v>
      </c>
      <c r="C22" s="44" t="s">
        <v>88</v>
      </c>
      <c r="D22" s="44" t="s">
        <v>14</v>
      </c>
      <c r="E22" s="44" t="s">
        <v>15</v>
      </c>
      <c r="F22" s="13" t="s">
        <v>89</v>
      </c>
      <c r="G22" s="44" t="s">
        <v>90</v>
      </c>
      <c r="H22" s="44" t="s">
        <v>91</v>
      </c>
      <c r="I22" s="38">
        <f>21600/12</f>
        <v>1800</v>
      </c>
      <c r="J22" s="64" t="s">
        <v>19</v>
      </c>
      <c r="K22" s="51" t="s">
        <v>78</v>
      </c>
    </row>
    <row r="23" spans="1:11">
      <c r="A23" s="26">
        <v>12</v>
      </c>
      <c r="B23" s="23" t="s">
        <v>12</v>
      </c>
      <c r="C23" s="45" t="s">
        <v>92</v>
      </c>
      <c r="D23" s="46" t="s">
        <v>22</v>
      </c>
      <c r="E23" s="26" t="s">
        <v>15</v>
      </c>
      <c r="F23" s="13" t="s">
        <v>93</v>
      </c>
      <c r="G23" s="47" t="s">
        <v>94</v>
      </c>
      <c r="H23" s="47" t="s">
        <v>95</v>
      </c>
      <c r="I23" s="38">
        <f>92952/12</f>
        <v>7746</v>
      </c>
      <c r="J23" s="65" t="s">
        <v>30</v>
      </c>
      <c r="K23" s="51" t="s">
        <v>96</v>
      </c>
    </row>
    <row r="24" spans="1:11">
      <c r="A24" s="26"/>
      <c r="B24" s="23" t="s">
        <v>31</v>
      </c>
      <c r="C24" s="48" t="s">
        <v>97</v>
      </c>
      <c r="D24" s="46" t="s">
        <v>14</v>
      </c>
      <c r="E24" s="26" t="s">
        <v>33</v>
      </c>
      <c r="F24" s="13" t="s">
        <v>98</v>
      </c>
      <c r="G24" s="49"/>
      <c r="H24" s="47" t="s">
        <v>99</v>
      </c>
      <c r="I24" s="38"/>
      <c r="J24" s="65" t="s">
        <v>30</v>
      </c>
      <c r="K24" s="38"/>
    </row>
    <row r="25" spans="1:11">
      <c r="A25" s="26"/>
      <c r="B25" s="23" t="s">
        <v>45</v>
      </c>
      <c r="C25" s="45" t="s">
        <v>100</v>
      </c>
      <c r="D25" s="50" t="s">
        <v>14</v>
      </c>
      <c r="E25" s="26" t="s">
        <v>47</v>
      </c>
      <c r="F25" s="13" t="s">
        <v>101</v>
      </c>
      <c r="G25" s="47"/>
      <c r="H25" s="47" t="s">
        <v>95</v>
      </c>
      <c r="I25" s="38"/>
      <c r="J25" s="65" t="s">
        <v>19</v>
      </c>
      <c r="K25" s="38"/>
    </row>
    <row r="26" spans="1:11">
      <c r="A26" s="26">
        <v>13</v>
      </c>
      <c r="B26" s="23" t="s">
        <v>12</v>
      </c>
      <c r="C26" s="51" t="s">
        <v>102</v>
      </c>
      <c r="D26" s="51" t="s">
        <v>14</v>
      </c>
      <c r="E26" s="26" t="s">
        <v>15</v>
      </c>
      <c r="F26" s="13" t="s">
        <v>103</v>
      </c>
      <c r="G26" s="51" t="s">
        <v>104</v>
      </c>
      <c r="H26" s="51" t="s">
        <v>105</v>
      </c>
      <c r="I26" s="38">
        <f>2500</f>
        <v>2500</v>
      </c>
      <c r="J26" s="65" t="s">
        <v>30</v>
      </c>
      <c r="K26" s="51" t="s">
        <v>96</v>
      </c>
    </row>
    <row r="27" spans="1:11">
      <c r="A27" s="26"/>
      <c r="B27" s="23" t="s">
        <v>31</v>
      </c>
      <c r="C27" s="51" t="s">
        <v>106</v>
      </c>
      <c r="D27" s="51" t="s">
        <v>22</v>
      </c>
      <c r="E27" s="26" t="s">
        <v>33</v>
      </c>
      <c r="F27" s="13" t="s">
        <v>107</v>
      </c>
      <c r="G27" s="51" t="s">
        <v>24</v>
      </c>
      <c r="H27" s="51" t="s">
        <v>108</v>
      </c>
      <c r="I27" s="38">
        <v>3500</v>
      </c>
      <c r="J27" s="65" t="s">
        <v>30</v>
      </c>
      <c r="K27" s="38"/>
    </row>
    <row r="28" spans="1:11">
      <c r="A28" s="26"/>
      <c r="B28" s="23" t="s">
        <v>45</v>
      </c>
      <c r="C28" s="51" t="s">
        <v>109</v>
      </c>
      <c r="D28" s="51" t="s">
        <v>22</v>
      </c>
      <c r="E28" s="26" t="s">
        <v>47</v>
      </c>
      <c r="F28" s="13" t="s">
        <v>110</v>
      </c>
      <c r="G28" s="38"/>
      <c r="H28" s="51" t="s">
        <v>108</v>
      </c>
      <c r="I28" s="38"/>
      <c r="J28" s="65" t="s">
        <v>19</v>
      </c>
      <c r="K28" s="38"/>
    </row>
    <row r="29" spans="1:11">
      <c r="A29" s="26">
        <v>14</v>
      </c>
      <c r="B29" s="23" t="s">
        <v>12</v>
      </c>
      <c r="C29" s="51" t="s">
        <v>111</v>
      </c>
      <c r="D29" s="39" t="s">
        <v>22</v>
      </c>
      <c r="E29" s="26" t="s">
        <v>15</v>
      </c>
      <c r="F29" s="13" t="s">
        <v>112</v>
      </c>
      <c r="G29" s="51" t="s">
        <v>113</v>
      </c>
      <c r="H29" s="51" t="s">
        <v>114</v>
      </c>
      <c r="I29" s="38">
        <f>48000/12</f>
        <v>4000</v>
      </c>
      <c r="J29" s="65" t="s">
        <v>30</v>
      </c>
      <c r="K29" s="51" t="s">
        <v>115</v>
      </c>
    </row>
    <row r="30" spans="1:11">
      <c r="A30" s="26"/>
      <c r="B30" s="23" t="s">
        <v>31</v>
      </c>
      <c r="C30" s="51" t="s">
        <v>116</v>
      </c>
      <c r="D30" s="44" t="s">
        <v>14</v>
      </c>
      <c r="E30" s="26" t="s">
        <v>33</v>
      </c>
      <c r="F30" s="13" t="s">
        <v>117</v>
      </c>
      <c r="G30" s="51" t="s">
        <v>118</v>
      </c>
      <c r="H30" s="51" t="s">
        <v>119</v>
      </c>
      <c r="I30" s="38">
        <f>36000/12</f>
        <v>3000</v>
      </c>
      <c r="J30" s="65" t="s">
        <v>30</v>
      </c>
      <c r="K30" s="38"/>
    </row>
    <row r="31" spans="1:11">
      <c r="A31" s="26"/>
      <c r="B31" s="23" t="s">
        <v>45</v>
      </c>
      <c r="C31" s="51" t="s">
        <v>120</v>
      </c>
      <c r="D31" s="46" t="s">
        <v>22</v>
      </c>
      <c r="E31" s="26" t="s">
        <v>47</v>
      </c>
      <c r="F31" s="13" t="s">
        <v>121</v>
      </c>
      <c r="G31" s="38"/>
      <c r="H31" s="51" t="s">
        <v>114</v>
      </c>
      <c r="I31" s="38"/>
      <c r="J31" s="65" t="s">
        <v>19</v>
      </c>
      <c r="K31" s="38"/>
    </row>
  </sheetData>
  <mergeCells count="16">
    <mergeCell ref="A1:J1"/>
    <mergeCell ref="A2:J2"/>
    <mergeCell ref="A6:A7"/>
    <mergeCell ref="A8:A10"/>
    <mergeCell ref="A11:A13"/>
    <mergeCell ref="A18:A21"/>
    <mergeCell ref="A23:A25"/>
    <mergeCell ref="A26:A28"/>
    <mergeCell ref="A29:A31"/>
    <mergeCell ref="K6:K7"/>
    <mergeCell ref="K8:K10"/>
    <mergeCell ref="K11:K13"/>
    <mergeCell ref="K18:K21"/>
    <mergeCell ref="K23:K25"/>
    <mergeCell ref="K26:K28"/>
    <mergeCell ref="K29:K3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2019-03-15T02:42:03Z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