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<sst xmlns="http://schemas.openxmlformats.org/spreadsheetml/2006/main" count="109">
  <si>
    <t>西安市保障性住房（经适房）资格联审信息表第000批（原表）</t>
  </si>
  <si>
    <t>基本信息（未央区第 170 批 共 9 户，计 25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</si>
  <si>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</si>
  <si>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</si>
  <si>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</si>
  <si>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</si>
  <si>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</si>
  <si>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</si>
  <si>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</si>
  <si>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</si>
  <si>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</si>
  <si>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</si>
  <si>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</si>
  <si>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</si>
  <si>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鲁存花</t>
  </si>
  <si>
    <t>女</t>
  </si>
  <si>
    <t xml:space="preserve">本人 </t>
  </si>
  <si>
    <t>612501****04052043</t>
  </si>
  <si>
    <t>西安世纪金花</t>
  </si>
  <si>
    <t>未央区太华北路304号82号楼4门12号</t>
  </si>
  <si>
    <t>已婚</t>
  </si>
  <si>
    <t>大明宫</t>
  </si>
  <si>
    <t>成员1</t>
  </si>
  <si>
    <t>付长涛</t>
  </si>
  <si>
    <t>男</t>
  </si>
  <si>
    <t>配偶</t>
  </si>
  <si>
    <t>610102****01281957</t>
  </si>
  <si>
    <t>西安金龙护卫有限公司</t>
  </si>
  <si>
    <t>新城区铁一村7号楼1门12号</t>
  </si>
  <si>
    <t>成员2</t>
  </si>
  <si>
    <t>付睿颖</t>
  </si>
  <si>
    <t>子女</t>
  </si>
  <si>
    <t>610102****05091923</t>
  </si>
  <si>
    <t>上小学</t>
  </si>
  <si>
    <t>未婚</t>
  </si>
  <si>
    <t>窦婉罡</t>
  </si>
  <si>
    <t>本人</t>
  </si>
  <si>
    <t>610202****0927202X</t>
  </si>
  <si>
    <t>明艺相册厂</t>
  </si>
  <si>
    <r>
      <rPr>
        <sz val="12"/>
        <color indexed="8"/>
        <rFont val="宋体"/>
        <charset val="134"/>
      </rPr>
      <t>未央区贞观路1</t>
    </r>
    <r>
      <rPr>
        <sz val="12"/>
        <color indexed="8"/>
        <rFont val="宋体"/>
        <charset val="134"/>
      </rPr>
      <t>69号</t>
    </r>
  </si>
  <si>
    <t>毛鹏</t>
  </si>
  <si>
    <t>610523****0710201X</t>
  </si>
  <si>
    <t>大荔步冒乡步二村四组</t>
  </si>
  <si>
    <t>毛月桐</t>
  </si>
  <si>
    <t>610202****02282047</t>
  </si>
  <si>
    <t>陕西师范大学绿地浐灞小学</t>
  </si>
  <si>
    <t>何淑娥</t>
  </si>
  <si>
    <t>610526****03139422</t>
  </si>
  <si>
    <t>在家带孩子</t>
  </si>
  <si>
    <t>未央区未央宫街道青门新区</t>
  </si>
  <si>
    <t>未央宫</t>
  </si>
  <si>
    <t>苏紫阳</t>
  </si>
  <si>
    <t>610526****05053418</t>
  </si>
  <si>
    <t>陕西宝驹轩餐饮管理有限公司</t>
  </si>
  <si>
    <t>陕西省蒲城县荆姚镇荆中村</t>
  </si>
  <si>
    <t>苏奕恩</t>
  </si>
  <si>
    <t>610526****05183435</t>
  </si>
  <si>
    <t>莲湖区劳动路小学</t>
  </si>
  <si>
    <t>成员3</t>
  </si>
  <si>
    <t>苏浥蒙</t>
  </si>
  <si>
    <t>610526****0708342X</t>
  </si>
  <si>
    <t>无</t>
  </si>
  <si>
    <t>吴枫</t>
  </si>
  <si>
    <t>610202****01112025</t>
  </si>
  <si>
    <t>陕西省铜川市农副产品公司</t>
  </si>
  <si>
    <t>离异</t>
  </si>
  <si>
    <t>王西玲</t>
  </si>
  <si>
    <t>610202****05282828</t>
  </si>
  <si>
    <t>王家河社区管理中心</t>
  </si>
  <si>
    <t>张家堡社区</t>
  </si>
  <si>
    <t>张家堡</t>
  </si>
  <si>
    <t>张凯</t>
  </si>
  <si>
    <t>610112****0907001X</t>
  </si>
  <si>
    <t>县煜尊物业管理公司</t>
  </si>
  <si>
    <t>西安市未央区徐家湾西航社区</t>
  </si>
  <si>
    <t>徐家湾</t>
  </si>
  <si>
    <t>冯琦慧</t>
  </si>
  <si>
    <t>610302****0425152X</t>
  </si>
  <si>
    <t>渭滨区西宝路铁一局五处</t>
  </si>
  <si>
    <t>张泽若嫣</t>
  </si>
  <si>
    <t>610112****11060041</t>
  </si>
  <si>
    <t>张泽若熙</t>
  </si>
  <si>
    <t>610112****11060068</t>
  </si>
  <si>
    <t>许红</t>
  </si>
  <si>
    <t>610112****10090063</t>
  </si>
  <si>
    <t>西安诚悦物业管理有限公司</t>
  </si>
  <si>
    <t>未央区徐家湾西航社区</t>
  </si>
  <si>
    <t>郑海龙</t>
  </si>
  <si>
    <t>610112****0114205X</t>
  </si>
  <si>
    <t>西安市公安沣东分局</t>
  </si>
  <si>
    <t>徐家湾街道徐家湾社区</t>
  </si>
  <si>
    <t>沈璐</t>
  </si>
  <si>
    <t>610104****01208327</t>
  </si>
  <si>
    <t>西安市公交三公司</t>
  </si>
  <si>
    <t>莲湖区枣园街道枣园社区</t>
  </si>
  <si>
    <t>郑文果</t>
  </si>
  <si>
    <t>610112****12020023</t>
  </si>
  <si>
    <t>郑文淼</t>
  </si>
  <si>
    <t>610112****02070103</t>
  </si>
  <si>
    <t>吴荣</t>
  </si>
  <si>
    <t>421083****04283844</t>
  </si>
  <si>
    <t>卖服装</t>
  </si>
  <si>
    <t>刘方良</t>
  </si>
  <si>
    <t>421083****10123893</t>
  </si>
  <si>
    <t>湖北省洪湖市汊河镇红三村8-16-1</t>
  </si>
  <si>
    <t>刘若妍</t>
  </si>
  <si>
    <t>421083****07023822</t>
  </si>
  <si>
    <t>刘若兰</t>
  </si>
  <si>
    <t>421083****11293828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</si>
</sst>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4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Tahoma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0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3" fillId="16" borderId="5" applyNumberFormat="0" applyAlignment="0" applyProtection="0">
      <alignment vertical="center"/>
    </xf>
    <xf numFmtId="0" fontId="35" fillId="0" borderId="0">
      <alignment vertical="center"/>
    </xf>
    <xf numFmtId="44" fontId="3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11" borderId="7" applyNumberFormat="0" applyFon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8" fillId="9" borderId="12" applyNumberFormat="0" applyAlignment="0" applyProtection="0">
      <alignment vertical="center"/>
    </xf>
    <xf numFmtId="0" fontId="45" fillId="0" borderId="0" applyProtection="0">
      <alignment vertical="center"/>
    </xf>
    <xf numFmtId="0" fontId="35" fillId="0" borderId="0">
      <alignment vertical="center"/>
    </xf>
    <xf numFmtId="0" fontId="32" fillId="9" borderId="5" applyNumberFormat="0" applyAlignment="0" applyProtection="0">
      <alignment vertical="center"/>
    </xf>
    <xf numFmtId="0" fontId="37" fillId="13" borderId="8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4" fillId="0" borderId="0"/>
    <xf numFmtId="0" fontId="31" fillId="3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14" fillId="0" borderId="0"/>
    <xf numFmtId="0" fontId="30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45" fillId="0" borderId="0" applyProtection="0">
      <alignment vertical="center"/>
    </xf>
    <xf numFmtId="0" fontId="14" fillId="0" borderId="0"/>
    <xf numFmtId="0" fontId="51" fillId="0" borderId="0">
      <alignment vertical="center"/>
    </xf>
    <xf numFmtId="0" fontId="14" fillId="0" borderId="0">
      <alignment vertical="center"/>
    </xf>
    <xf numFmtId="0" fontId="51" fillId="0" borderId="0">
      <alignment vertical="center"/>
    </xf>
    <xf numFmtId="0" fontId="14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5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3" fillId="0" borderId="0"/>
  </cellStyleXfs>
  <cellXfs count="6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29" applyNumberFormat="1" applyFont="1" applyFill="1" applyBorder="1" applyAlignment="1">
      <alignment horizontal="center" vertical="center" wrapText="1"/>
    </xf>
    <xf numFmtId="0" fontId="2" fillId="2" borderId="2" xfId="129" applyNumberFormat="1" applyFont="1" applyFill="1" applyBorder="1" applyAlignment="1">
      <alignment horizontal="center" vertical="center" wrapText="1"/>
    </xf>
    <xf numFmtId="0" fontId="3" fillId="2" borderId="3" xfId="129" applyFont="1" applyFill="1" applyBorder="1" applyAlignment="1">
      <alignment horizontal="center" vertical="center" wrapText="1"/>
    </xf>
    <xf numFmtId="0" fontId="4" fillId="2" borderId="3" xfId="129" applyFont="1" applyFill="1" applyBorder="1" applyAlignment="1">
      <alignment horizontal="center" vertical="center" wrapText="1"/>
    </xf>
    <xf numFmtId="0" fontId="4" fillId="2" borderId="3" xfId="129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86" applyFont="1" applyBorder="1" applyAlignment="1">
      <alignment horizontal="center" vertical="center"/>
    </xf>
    <xf numFmtId="0" fontId="9" fillId="0" borderId="4" xfId="86" applyFont="1" applyBorder="1" applyAlignment="1">
      <alignment horizontal="center" vertical="center"/>
    </xf>
    <xf numFmtId="0" fontId="10" fillId="0" borderId="4" xfId="88" applyNumberFormat="1" applyFont="1" applyBorder="1" applyAlignment="1">
      <alignment horizontal="center" vertical="center"/>
    </xf>
    <xf numFmtId="0" fontId="9" fillId="0" borderId="4" xfId="88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100" applyFont="1" applyBorder="1" applyAlignment="1">
      <alignment horizontal="center" vertical="center"/>
    </xf>
    <xf numFmtId="0" fontId="13" fillId="0" borderId="4" xfId="100" applyFont="1" applyBorder="1" applyAlignment="1">
      <alignment horizontal="center" vertical="center"/>
    </xf>
    <xf numFmtId="0" fontId="13" fillId="0" borderId="4" xfId="102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9" fillId="0" borderId="4" xfId="104" applyFont="1" applyFill="1" applyBorder="1" applyAlignment="1">
      <alignment horizontal="center" vertical="center"/>
    </xf>
    <xf numFmtId="0" fontId="19" fillId="0" borderId="4" xfId="92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1" fillId="0" borderId="4" xfId="4" applyFont="1" applyFill="1" applyBorder="1" applyAlignment="1">
      <alignment horizontal="center" vertical="center"/>
    </xf>
    <xf numFmtId="0" fontId="22" fillId="0" borderId="4" xfId="104" applyFont="1" applyFill="1" applyBorder="1" applyAlignment="1">
      <alignment horizontal="center" vertical="center"/>
    </xf>
    <xf numFmtId="0" fontId="23" fillId="0" borderId="4" xfId="4" applyFont="1" applyFill="1" applyBorder="1" applyAlignment="1">
      <alignment horizontal="center" vertical="center"/>
    </xf>
    <xf numFmtId="0" fontId="14" fillId="0" borderId="4" xfId="104" applyFont="1" applyFill="1" applyBorder="1" applyAlignment="1">
      <alignment horizontal="center" vertical="center"/>
    </xf>
    <xf numFmtId="0" fontId="24" fillId="0" borderId="4" xfId="104" applyFont="1" applyFill="1" applyBorder="1" applyAlignment="1">
      <alignment horizontal="center" vertical="center"/>
    </xf>
    <xf numFmtId="0" fontId="23" fillId="0" borderId="4" xfId="4" applyFont="1" applyFill="1" applyBorder="1" applyAlignment="1">
      <alignment horizontal="center" vertical="center" wrapText="1"/>
    </xf>
    <xf numFmtId="0" fontId="19" fillId="0" borderId="4" xfId="44" applyFont="1" applyFill="1" applyBorder="1" applyAlignment="1">
      <alignment horizontal="center" vertical="center"/>
    </xf>
    <xf numFmtId="0" fontId="20" fillId="0" borderId="4" xfId="103" applyFont="1" applyFill="1" applyBorder="1" applyAlignment="1">
      <alignment horizontal="center" vertical="center"/>
    </xf>
    <xf numFmtId="0" fontId="21" fillId="0" borderId="4" xfId="103" applyFont="1" applyFill="1" applyBorder="1" applyAlignment="1">
      <alignment horizontal="center" vertical="center"/>
    </xf>
    <xf numFmtId="0" fontId="19" fillId="0" borderId="4" xfId="115" applyFont="1" applyFill="1" applyBorder="1" applyAlignment="1">
      <alignment horizontal="center" vertical="center"/>
    </xf>
    <xf numFmtId="0" fontId="20" fillId="0" borderId="4" xfId="116" applyFont="1" applyFill="1" applyBorder="1" applyAlignment="1">
      <alignment horizontal="center" vertical="center"/>
    </xf>
    <xf numFmtId="0" fontId="21" fillId="0" borderId="4" xfId="116" applyFont="1" applyFill="1" applyBorder="1" applyAlignment="1">
      <alignment horizontal="center" vertical="center"/>
    </xf>
    <xf numFmtId="0" fontId="22" fillId="0" borderId="4" xfId="115" applyFont="1" applyFill="1" applyBorder="1" applyAlignment="1">
      <alignment horizontal="center" vertical="center"/>
    </xf>
    <xf numFmtId="0" fontId="23" fillId="0" borderId="4" xfId="116" applyFont="1" applyFill="1" applyBorder="1" applyAlignment="1">
      <alignment horizontal="center" vertical="center"/>
    </xf>
    <xf numFmtId="0" fontId="14" fillId="0" borderId="4" xfId="115" applyFont="1" applyFill="1" applyBorder="1" applyAlignment="1">
      <alignment horizontal="center" vertical="center"/>
    </xf>
    <xf numFmtId="0" fontId="24" fillId="0" borderId="4" xfId="115" applyFont="1" applyFill="1" applyBorder="1" applyAlignment="1">
      <alignment horizontal="center" vertical="center"/>
    </xf>
    <xf numFmtId="0" fontId="23" fillId="0" borderId="4" xfId="116" applyFont="1" applyFill="1" applyBorder="1" applyAlignment="1">
      <alignment horizontal="center" vertical="center" wrapText="1"/>
    </xf>
    <xf numFmtId="0" fontId="19" fillId="0" borderId="4" xfId="114" applyFont="1" applyFill="1" applyBorder="1" applyAlignment="1">
      <alignment horizontal="center" vertical="center" wrapText="1"/>
    </xf>
    <xf numFmtId="0" fontId="25" fillId="0" borderId="4" xfId="114" applyFont="1" applyFill="1" applyBorder="1" applyAlignment="1">
      <alignment horizontal="center" vertical="center"/>
    </xf>
    <xf numFmtId="0" fontId="19" fillId="0" borderId="4" xfId="114" applyFont="1" applyFill="1" applyBorder="1" applyAlignment="1">
      <alignment horizontal="center" vertical="center"/>
    </xf>
    <xf numFmtId="0" fontId="23" fillId="0" borderId="4" xfId="114" applyFont="1" applyFill="1" applyBorder="1" applyAlignment="1">
      <alignment horizontal="center" vertical="center" wrapText="1"/>
    </xf>
    <xf numFmtId="0" fontId="20" fillId="0" borderId="4" xfId="114" applyFont="1" applyFill="1" applyBorder="1" applyAlignment="1">
      <alignment horizontal="center" vertical="center"/>
    </xf>
    <xf numFmtId="0" fontId="22" fillId="0" borderId="4" xfId="114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/>
    <xf numFmtId="0" fontId="27" fillId="0" borderId="4" xfId="126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4" xfId="45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4" xfId="120" applyFont="1" applyBorder="1" applyAlignment="1" applyProtection="1">
      <alignment horizontal="center" vertical="center"/>
    </xf>
    <xf numFmtId="0" fontId="29" fillId="0" borderId="4" xfId="0" applyFont="1" applyBorder="1" applyAlignment="1">
      <alignment horizontal="center"/>
    </xf>
    <xf numFmtId="0" fontId="14" fillId="0" borderId="4" xfId="92" applyFont="1" applyFill="1" applyBorder="1" applyAlignment="1">
      <alignment horizontal="center" vertical="center"/>
    </xf>
  </cellXfs>
  <cellStyles count="130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常规 42" xfId="44"/>
    <cellStyle name="常规 37" xfId="45"/>
    <cellStyle name="常规 2 2 2" xfId="46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2 3" xfId="60"/>
    <cellStyle name="常规 10" xfId="61"/>
    <cellStyle name="40% - 强调文字颜色 6" xfId="62" builtinId="51"/>
    <cellStyle name="常规 2 10" xfId="63"/>
    <cellStyle name="60% - 强调文字颜色 6" xfId="64" builtinId="52"/>
    <cellStyle name="常规 11" xfId="65"/>
    <cellStyle name="常规 13" xfId="66"/>
    <cellStyle name="常规 14" xfId="67"/>
    <cellStyle name="常规 20" xfId="68"/>
    <cellStyle name="常规 15" xfId="69"/>
    <cellStyle name="常规 22" xfId="70"/>
    <cellStyle name="常规 17" xfId="71"/>
    <cellStyle name="常规 23" xfId="72"/>
    <cellStyle name="常规 18" xfId="73"/>
    <cellStyle name="常规 24" xfId="74"/>
    <cellStyle name="常规 19" xfId="75"/>
    <cellStyle name="常规 2" xfId="76"/>
    <cellStyle name="常规 2 3 2" xfId="77"/>
    <cellStyle name="常规 2 4" xfId="78"/>
    <cellStyle name="常规 2 5" xfId="79"/>
    <cellStyle name="常规 2 6" xfId="80"/>
    <cellStyle name="常规 2 7" xfId="81"/>
    <cellStyle name="常规 2 8" xfId="82"/>
    <cellStyle name="常规 2 9" xfId="83"/>
    <cellStyle name="常规 30" xfId="84"/>
    <cellStyle name="常规 25" xfId="85"/>
    <cellStyle name="常规 32" xfId="86"/>
    <cellStyle name="常规 27" xfId="87"/>
    <cellStyle name="常规 33" xfId="88"/>
    <cellStyle name="常规 28" xfId="89"/>
    <cellStyle name="常规 34" xfId="90"/>
    <cellStyle name="常规 29" xfId="91"/>
    <cellStyle name="常规 3" xfId="92"/>
    <cellStyle name="常规 3 2" xfId="93"/>
    <cellStyle name="常规 3 2 2" xfId="94"/>
    <cellStyle name="常规 3 3" xfId="95"/>
    <cellStyle name="常规 3 3 2" xfId="96"/>
    <cellStyle name="常规 3 4" xfId="97"/>
    <cellStyle name="常规 3 5" xfId="98"/>
    <cellStyle name="常规 40" xfId="99"/>
    <cellStyle name="常规 35" xfId="100"/>
    <cellStyle name="常规 41" xfId="101"/>
    <cellStyle name="常规 36" xfId="102"/>
    <cellStyle name="常规 43" xfId="103"/>
    <cellStyle name="常规 38" xfId="104"/>
    <cellStyle name="常规 4" xfId="105"/>
    <cellStyle name="常规 4 2" xfId="106"/>
    <cellStyle name="常规 4 3" xfId="107"/>
    <cellStyle name="常规 4 4" xfId="108"/>
    <cellStyle name="常规 4 5" xfId="109"/>
    <cellStyle name="常规 50" xfId="110"/>
    <cellStyle name="常规 45" xfId="111"/>
    <cellStyle name="常规 51" xfId="112"/>
    <cellStyle name="常规 46" xfId="113"/>
    <cellStyle name="常规 52" xfId="114"/>
    <cellStyle name="常规 47" xfId="115"/>
    <cellStyle name="常规 48" xfId="116"/>
    <cellStyle name="常规 5" xfId="117"/>
    <cellStyle name="常规 5 3" xfId="118"/>
    <cellStyle name="常规 5 4" xfId="119"/>
    <cellStyle name="常规 5 5" xfId="120"/>
    <cellStyle name="常规 54" xfId="121"/>
    <cellStyle name="常规 55" xfId="122"/>
    <cellStyle name="常规 6 2" xfId="123"/>
    <cellStyle name="常规 6 3" xfId="124"/>
    <cellStyle name="常规 6 4" xfId="125"/>
    <cellStyle name="常规 7" xfId="126"/>
    <cellStyle name="常规 8" xfId="127"/>
    <cellStyle name="常规 9" xfId="128"/>
    <cellStyle name="常规_莲湖区12批60户联审" xfId="12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2" workbookViewId="0">
      <selection activeCell="F10" sqref="F10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55" t="s">
        <v>11</v>
      </c>
      <c r="K3" s="56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1" t="s">
        <v>16</v>
      </c>
      <c r="F4" s="15" t="s">
        <v>17</v>
      </c>
      <c r="G4" s="16" t="s">
        <v>18</v>
      </c>
      <c r="H4" s="16" t="s">
        <v>19</v>
      </c>
      <c r="I4" s="11">
        <f>48000/12</f>
        <v>4000</v>
      </c>
      <c r="J4" s="57" t="s">
        <v>20</v>
      </c>
      <c r="K4" s="58" t="s">
        <v>21</v>
      </c>
    </row>
    <row r="5" spans="1:11">
      <c r="A5" s="11"/>
      <c r="B5" s="17" t="s">
        <v>22</v>
      </c>
      <c r="C5" s="14" t="s">
        <v>23</v>
      </c>
      <c r="D5" s="14" t="s">
        <v>24</v>
      </c>
      <c r="E5" s="11" t="s">
        <v>25</v>
      </c>
      <c r="F5" s="15" t="s">
        <v>26</v>
      </c>
      <c r="G5" s="16" t="s">
        <v>27</v>
      </c>
      <c r="H5" s="16" t="s">
        <v>28</v>
      </c>
      <c r="I5" s="11">
        <f>33600/12</f>
        <v>2800</v>
      </c>
      <c r="J5" s="57" t="s">
        <v>20</v>
      </c>
      <c r="K5" s="59"/>
    </row>
    <row r="6" spans="1:11">
      <c r="A6" s="11"/>
      <c r="B6" s="17" t="s">
        <v>29</v>
      </c>
      <c r="C6" s="14" t="s">
        <v>30</v>
      </c>
      <c r="D6" s="14" t="s">
        <v>15</v>
      </c>
      <c r="E6" s="11" t="s">
        <v>31</v>
      </c>
      <c r="F6" s="15" t="s">
        <v>32</v>
      </c>
      <c r="G6" s="16" t="s">
        <v>33</v>
      </c>
      <c r="H6" s="16" t="s">
        <v>19</v>
      </c>
      <c r="I6" s="11"/>
      <c r="J6" s="57" t="s">
        <v>34</v>
      </c>
      <c r="K6" s="59"/>
    </row>
    <row r="7" s="1" customFormat="1" spans="1:11">
      <c r="A7" s="11">
        <v>2</v>
      </c>
      <c r="B7" s="12" t="s">
        <v>13</v>
      </c>
      <c r="C7" s="18" t="s">
        <v>35</v>
      </c>
      <c r="D7" s="19" t="s">
        <v>15</v>
      </c>
      <c r="E7" s="19" t="s">
        <v>36</v>
      </c>
      <c r="F7" s="15" t="s">
        <v>37</v>
      </c>
      <c r="G7" s="20" t="s">
        <v>38</v>
      </c>
      <c r="H7" s="20" t="s">
        <v>39</v>
      </c>
      <c r="I7" s="11">
        <f>36000/12</f>
        <v>3000</v>
      </c>
      <c r="J7" s="60" t="s">
        <v>20</v>
      </c>
      <c r="K7" s="58" t="s">
        <v>21</v>
      </c>
    </row>
    <row r="8" s="1" customFormat="1" spans="1:11">
      <c r="A8" s="11"/>
      <c r="B8" s="17" t="s">
        <v>22</v>
      </c>
      <c r="C8" s="19" t="s">
        <v>40</v>
      </c>
      <c r="D8" s="19" t="s">
        <v>24</v>
      </c>
      <c r="E8" s="19" t="s">
        <v>25</v>
      </c>
      <c r="F8" s="15" t="s">
        <v>41</v>
      </c>
      <c r="G8" s="20" t="s">
        <v>38</v>
      </c>
      <c r="H8" s="20" t="s">
        <v>42</v>
      </c>
      <c r="I8" s="11">
        <f>3000</f>
        <v>3000</v>
      </c>
      <c r="J8" s="60" t="s">
        <v>20</v>
      </c>
      <c r="K8" s="59"/>
    </row>
    <row r="9" s="1" customFormat="1" spans="1:11">
      <c r="A9" s="11"/>
      <c r="B9" s="17" t="s">
        <v>29</v>
      </c>
      <c r="C9" s="19" t="s">
        <v>43</v>
      </c>
      <c r="D9" s="19" t="s">
        <v>15</v>
      </c>
      <c r="E9" s="19" t="s">
        <v>31</v>
      </c>
      <c r="F9" s="15" t="s">
        <v>44</v>
      </c>
      <c r="G9" s="20" t="s">
        <v>45</v>
      </c>
      <c r="H9" s="20" t="s">
        <v>39</v>
      </c>
      <c r="I9" s="11"/>
      <c r="J9" s="60" t="s">
        <v>34</v>
      </c>
      <c r="K9" s="59"/>
    </row>
    <row r="10" s="1" customFormat="1" spans="1:11">
      <c r="A10" s="11">
        <v>3</v>
      </c>
      <c r="B10" s="12" t="s">
        <v>13</v>
      </c>
      <c r="C10" s="21" t="s">
        <v>46</v>
      </c>
      <c r="D10" s="21" t="s">
        <v>15</v>
      </c>
      <c r="E10" s="11" t="s">
        <v>36</v>
      </c>
      <c r="F10" s="15" t="s">
        <v>47</v>
      </c>
      <c r="G10" s="21" t="s">
        <v>48</v>
      </c>
      <c r="H10" s="21" t="s">
        <v>49</v>
      </c>
      <c r="I10" s="11"/>
      <c r="J10" s="57" t="s">
        <v>20</v>
      </c>
      <c r="K10" s="61" t="s">
        <v>50</v>
      </c>
    </row>
    <row r="11" s="1" customFormat="1" spans="1:11">
      <c r="A11" s="11"/>
      <c r="B11" s="17" t="s">
        <v>22</v>
      </c>
      <c r="C11" s="21" t="s">
        <v>51</v>
      </c>
      <c r="D11" s="21" t="s">
        <v>24</v>
      </c>
      <c r="E11" s="11" t="s">
        <v>25</v>
      </c>
      <c r="F11" s="15" t="s">
        <v>52</v>
      </c>
      <c r="G11" s="21" t="s">
        <v>53</v>
      </c>
      <c r="H11" s="21" t="s">
        <v>54</v>
      </c>
      <c r="I11" s="11">
        <f>54000/12</f>
        <v>4500</v>
      </c>
      <c r="J11" s="57" t="s">
        <v>20</v>
      </c>
      <c r="K11" s="62"/>
    </row>
    <row r="12" s="1" customFormat="1" spans="1:11">
      <c r="A12" s="11"/>
      <c r="B12" s="17" t="s">
        <v>29</v>
      </c>
      <c r="C12" s="21" t="s">
        <v>55</v>
      </c>
      <c r="D12" s="21" t="s">
        <v>24</v>
      </c>
      <c r="E12" s="11" t="s">
        <v>31</v>
      </c>
      <c r="F12" s="15" t="s">
        <v>56</v>
      </c>
      <c r="G12" s="21" t="s">
        <v>57</v>
      </c>
      <c r="H12" s="21" t="s">
        <v>54</v>
      </c>
      <c r="I12" s="11"/>
      <c r="J12" s="57" t="s">
        <v>34</v>
      </c>
      <c r="K12" s="62"/>
    </row>
    <row r="13" s="1" customFormat="1" spans="1:11">
      <c r="A13" s="11"/>
      <c r="B13" s="17" t="s">
        <v>58</v>
      </c>
      <c r="C13" s="21" t="s">
        <v>59</v>
      </c>
      <c r="D13" s="21" t="s">
        <v>15</v>
      </c>
      <c r="E13" s="11" t="s">
        <v>31</v>
      </c>
      <c r="F13" s="15" t="s">
        <v>60</v>
      </c>
      <c r="G13" s="21" t="s">
        <v>61</v>
      </c>
      <c r="H13" s="21" t="s">
        <v>54</v>
      </c>
      <c r="I13" s="11"/>
      <c r="J13" s="57" t="s">
        <v>34</v>
      </c>
      <c r="K13" s="62"/>
    </row>
    <row r="14" spans="1:11">
      <c r="A14" s="22">
        <v>4</v>
      </c>
      <c r="B14" s="23" t="s">
        <v>13</v>
      </c>
      <c r="C14" s="24" t="s">
        <v>62</v>
      </c>
      <c r="D14" s="24" t="s">
        <v>15</v>
      </c>
      <c r="E14" s="17" t="s">
        <v>36</v>
      </c>
      <c r="F14" s="15" t="s">
        <v>63</v>
      </c>
      <c r="G14" s="24" t="s">
        <v>64</v>
      </c>
      <c r="H14" s="24" t="s">
        <v>49</v>
      </c>
      <c r="I14" s="22">
        <f>19409.52/12</f>
        <v>1617.46</v>
      </c>
      <c r="J14" s="63" t="s">
        <v>65</v>
      </c>
      <c r="K14" s="64" t="s">
        <v>50</v>
      </c>
    </row>
    <row r="15" s="1" customFormat="1" spans="1:11">
      <c r="A15" s="25">
        <v>5</v>
      </c>
      <c r="B15" s="26" t="s">
        <v>13</v>
      </c>
      <c r="C15" s="26" t="s">
        <v>66</v>
      </c>
      <c r="D15" s="27" t="s">
        <v>15</v>
      </c>
      <c r="E15" s="27" t="s">
        <v>36</v>
      </c>
      <c r="F15" s="15" t="s">
        <v>67</v>
      </c>
      <c r="G15" s="28" t="s">
        <v>68</v>
      </c>
      <c r="H15" s="25" t="s">
        <v>69</v>
      </c>
      <c r="I15" s="25">
        <v>2326.66666666667</v>
      </c>
      <c r="J15" s="63" t="s">
        <v>65</v>
      </c>
      <c r="K15" s="58" t="s">
        <v>70</v>
      </c>
    </row>
    <row r="16" spans="1:11">
      <c r="A16" s="22">
        <v>6</v>
      </c>
      <c r="B16" s="12" t="s">
        <v>13</v>
      </c>
      <c r="C16" s="29" t="s">
        <v>71</v>
      </c>
      <c r="D16" s="30" t="s">
        <v>24</v>
      </c>
      <c r="E16" s="11" t="s">
        <v>36</v>
      </c>
      <c r="F16" s="15" t="s">
        <v>72</v>
      </c>
      <c r="G16" s="31" t="s">
        <v>73</v>
      </c>
      <c r="H16" s="32" t="s">
        <v>74</v>
      </c>
      <c r="I16" s="22">
        <f>4000</f>
        <v>4000</v>
      </c>
      <c r="J16" s="57" t="s">
        <v>20</v>
      </c>
      <c r="K16" s="58" t="s">
        <v>75</v>
      </c>
    </row>
    <row r="17" spans="1:11">
      <c r="A17" s="22"/>
      <c r="B17" s="17" t="s">
        <v>22</v>
      </c>
      <c r="C17" s="33" t="s">
        <v>76</v>
      </c>
      <c r="D17" s="30" t="s">
        <v>15</v>
      </c>
      <c r="E17" s="11" t="s">
        <v>25</v>
      </c>
      <c r="F17" s="15" t="s">
        <v>77</v>
      </c>
      <c r="G17" s="34"/>
      <c r="H17" s="32" t="s">
        <v>78</v>
      </c>
      <c r="I17" s="22"/>
      <c r="J17" s="57" t="s">
        <v>20</v>
      </c>
      <c r="K17" s="59"/>
    </row>
    <row r="18" spans="1:11">
      <c r="A18" s="22"/>
      <c r="B18" s="17" t="s">
        <v>29</v>
      </c>
      <c r="C18" s="35" t="s">
        <v>79</v>
      </c>
      <c r="D18" s="36" t="s">
        <v>15</v>
      </c>
      <c r="E18" s="11" t="s">
        <v>31</v>
      </c>
      <c r="F18" s="15" t="s">
        <v>80</v>
      </c>
      <c r="G18" s="37"/>
      <c r="H18" s="32" t="s">
        <v>74</v>
      </c>
      <c r="I18" s="22"/>
      <c r="J18" s="57" t="s">
        <v>34</v>
      </c>
      <c r="K18" s="59"/>
    </row>
    <row r="19" spans="1:11">
      <c r="A19" s="22"/>
      <c r="B19" s="17" t="s">
        <v>58</v>
      </c>
      <c r="C19" s="29" t="s">
        <v>81</v>
      </c>
      <c r="D19" s="30" t="s">
        <v>15</v>
      </c>
      <c r="E19" s="11" t="s">
        <v>31</v>
      </c>
      <c r="F19" s="15" t="s">
        <v>82</v>
      </c>
      <c r="G19" s="31"/>
      <c r="H19" s="32" t="s">
        <v>74</v>
      </c>
      <c r="I19" s="22"/>
      <c r="J19" s="57" t="s">
        <v>34</v>
      </c>
      <c r="K19" s="59"/>
    </row>
    <row r="20" spans="1:11">
      <c r="A20" s="22">
        <v>7</v>
      </c>
      <c r="B20" s="23" t="s">
        <v>13</v>
      </c>
      <c r="C20" s="38" t="s">
        <v>83</v>
      </c>
      <c r="D20" s="30" t="s">
        <v>15</v>
      </c>
      <c r="E20" s="11" t="s">
        <v>36</v>
      </c>
      <c r="F20" s="15" t="s">
        <v>84</v>
      </c>
      <c r="G20" s="39" t="s">
        <v>85</v>
      </c>
      <c r="H20" s="40" t="s">
        <v>86</v>
      </c>
      <c r="I20" s="22">
        <f>27600/12</f>
        <v>2300</v>
      </c>
      <c r="J20" s="65" t="s">
        <v>65</v>
      </c>
      <c r="K20" s="58" t="s">
        <v>75</v>
      </c>
    </row>
    <row r="21" spans="1:11">
      <c r="A21" s="22">
        <v>8</v>
      </c>
      <c r="B21" s="12" t="s">
        <v>13</v>
      </c>
      <c r="C21" s="41" t="s">
        <v>87</v>
      </c>
      <c r="D21" s="30" t="s">
        <v>24</v>
      </c>
      <c r="E21" s="11" t="s">
        <v>36</v>
      </c>
      <c r="F21" s="15" t="s">
        <v>88</v>
      </c>
      <c r="G21" s="42" t="s">
        <v>89</v>
      </c>
      <c r="H21" s="43" t="s">
        <v>90</v>
      </c>
      <c r="I21" s="59">
        <f>22320/12</f>
        <v>1860</v>
      </c>
      <c r="J21" s="65" t="s">
        <v>20</v>
      </c>
      <c r="K21" s="58" t="s">
        <v>75</v>
      </c>
    </row>
    <row r="22" spans="1:11">
      <c r="A22" s="22"/>
      <c r="B22" s="17" t="s">
        <v>22</v>
      </c>
      <c r="C22" s="41" t="s">
        <v>91</v>
      </c>
      <c r="D22" s="30" t="s">
        <v>15</v>
      </c>
      <c r="E22" s="11" t="s">
        <v>25</v>
      </c>
      <c r="F22" s="15" t="s">
        <v>92</v>
      </c>
      <c r="G22" s="42" t="s">
        <v>93</v>
      </c>
      <c r="H22" s="43" t="s">
        <v>94</v>
      </c>
      <c r="I22" s="59">
        <f>16800/12</f>
        <v>1400</v>
      </c>
      <c r="J22" s="65" t="s">
        <v>20</v>
      </c>
      <c r="K22" s="59"/>
    </row>
    <row r="23" spans="1:11">
      <c r="A23" s="22"/>
      <c r="B23" s="17" t="s">
        <v>29</v>
      </c>
      <c r="C23" s="44" t="s">
        <v>95</v>
      </c>
      <c r="D23" s="30" t="s">
        <v>15</v>
      </c>
      <c r="E23" s="11" t="s">
        <v>31</v>
      </c>
      <c r="F23" s="15" t="s">
        <v>96</v>
      </c>
      <c r="G23" s="45"/>
      <c r="H23" s="43" t="s">
        <v>90</v>
      </c>
      <c r="I23" s="59"/>
      <c r="J23" s="65" t="s">
        <v>34</v>
      </c>
      <c r="K23" s="59"/>
    </row>
    <row r="24" spans="1:11">
      <c r="A24" s="22"/>
      <c r="B24" s="17" t="s">
        <v>58</v>
      </c>
      <c r="C24" s="46" t="s">
        <v>97</v>
      </c>
      <c r="D24" s="47" t="s">
        <v>15</v>
      </c>
      <c r="E24" s="11" t="s">
        <v>31</v>
      </c>
      <c r="F24" s="15" t="s">
        <v>98</v>
      </c>
      <c r="G24" s="48"/>
      <c r="H24" s="43" t="s">
        <v>90</v>
      </c>
      <c r="I24" s="59"/>
      <c r="J24" s="65" t="s">
        <v>34</v>
      </c>
      <c r="K24" s="59"/>
    </row>
    <row r="25" spans="1:11">
      <c r="A25" s="22">
        <v>9</v>
      </c>
      <c r="B25" s="12" t="s">
        <v>13</v>
      </c>
      <c r="C25" s="49" t="s">
        <v>99</v>
      </c>
      <c r="D25" s="50" t="s">
        <v>15</v>
      </c>
      <c r="E25" s="51" t="s">
        <v>36</v>
      </c>
      <c r="F25" s="15" t="s">
        <v>100</v>
      </c>
      <c r="G25" s="52" t="s">
        <v>101</v>
      </c>
      <c r="H25" s="53" t="s">
        <v>90</v>
      </c>
      <c r="I25" s="59">
        <f>30000/12</f>
        <v>2500</v>
      </c>
      <c r="J25" s="65" t="s">
        <v>20</v>
      </c>
      <c r="K25" s="58" t="s">
        <v>75</v>
      </c>
    </row>
    <row r="26" spans="1:11">
      <c r="A26" s="22"/>
      <c r="B26" s="17" t="s">
        <v>22</v>
      </c>
      <c r="C26" s="54" t="s">
        <v>102</v>
      </c>
      <c r="D26" s="30" t="s">
        <v>24</v>
      </c>
      <c r="E26" s="54" t="s">
        <v>25</v>
      </c>
      <c r="F26" s="15" t="s">
        <v>103</v>
      </c>
      <c r="G26" s="52"/>
      <c r="H26" s="53" t="s">
        <v>104</v>
      </c>
      <c r="I26" s="59">
        <f>35000/12</f>
        <v>2916.66666666667</v>
      </c>
      <c r="J26" s="65" t="s">
        <v>20</v>
      </c>
      <c r="K26" s="59"/>
    </row>
    <row r="27" spans="1:11">
      <c r="A27" s="22"/>
      <c r="B27" s="17" t="s">
        <v>29</v>
      </c>
      <c r="C27" s="54" t="s">
        <v>105</v>
      </c>
      <c r="D27" s="30" t="s">
        <v>15</v>
      </c>
      <c r="E27" s="54" t="s">
        <v>31</v>
      </c>
      <c r="F27" s="15" t="s">
        <v>106</v>
      </c>
      <c r="G27" s="52"/>
      <c r="H27" s="53" t="s">
        <v>104</v>
      </c>
      <c r="I27" s="59"/>
      <c r="J27" s="65" t="s">
        <v>34</v>
      </c>
      <c r="K27" s="59"/>
    </row>
    <row r="28" spans="1:11">
      <c r="A28" s="22"/>
      <c r="B28" s="17" t="s">
        <v>58</v>
      </c>
      <c r="C28" s="54" t="s">
        <v>107</v>
      </c>
      <c r="D28" s="30" t="s">
        <v>15</v>
      </c>
      <c r="E28" s="54" t="s">
        <v>31</v>
      </c>
      <c r="F28" s="15" t="s">
        <v>108</v>
      </c>
      <c r="G28" s="52"/>
      <c r="H28" s="53" t="s">
        <v>104</v>
      </c>
      <c r="I28" s="59"/>
      <c r="J28" s="65" t="s">
        <v>34</v>
      </c>
      <c r="K28" s="59"/>
    </row>
  </sheetData>
  <mergeCells count="14">
    <mergeCell ref="A1:J1"/>
    <mergeCell ref="A2:J2"/>
    <mergeCell ref="A4:A6"/>
    <mergeCell ref="A7:A9"/>
    <mergeCell ref="A10:A13"/>
    <mergeCell ref="A16:A19"/>
    <mergeCell ref="A21:A24"/>
    <mergeCell ref="A25:A28"/>
    <mergeCell ref="K4:K6"/>
    <mergeCell ref="K7:K9"/>
    <mergeCell ref="K10:K13"/>
    <mergeCell ref="K16:K19"/>
    <mergeCell ref="K21:K24"/>
    <mergeCell ref="K25:K2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2019-02-02T02:56:53Z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