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<sst xmlns="http://schemas.openxmlformats.org/spreadsheetml/2006/main" count="89">
  <si>
    <t>西安市保障性住房（限价房）资格联审信息表第000批（原表）</t>
  </si>
  <si>
    <t>基本信息（未央区 第 160 批 共 9 户，计 18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</si>
  <si>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</si>
  <si>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</si>
  <si>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</si>
  <si>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</si>
  <si>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</si>
  <si>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</si>
  <si>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</si>
  <si>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</si>
  <si>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</si>
  <si>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</si>
  <si>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</si>
  <si>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高虹</t>
  </si>
  <si>
    <t>女</t>
  </si>
  <si>
    <t>本人</t>
  </si>
  <si>
    <t>610104****09132126</t>
  </si>
  <si>
    <t>卓新清洁服务有限公司西安分公司</t>
  </si>
  <si>
    <t>西安市未央区长青路高红小区8-3-202</t>
  </si>
  <si>
    <t>离异</t>
  </si>
  <si>
    <t>张家堡</t>
  </si>
  <si>
    <t>张洁</t>
  </si>
  <si>
    <t>610112****0105352X</t>
  </si>
  <si>
    <t>西安奇星房地产开发有限公司</t>
  </si>
  <si>
    <t>西安市未央区未央宫派出所</t>
  </si>
  <si>
    <t>未婚</t>
  </si>
  <si>
    <t>未央宫</t>
  </si>
  <si>
    <t>孙红娟</t>
  </si>
  <si>
    <t>610326****05051244</t>
  </si>
  <si>
    <t>西安市乐友麻将机销售中心</t>
  </si>
  <si>
    <t>西安市未央区二环北路西段288号附2号</t>
  </si>
  <si>
    <t>已婚</t>
  </si>
  <si>
    <t>成员1</t>
  </si>
  <si>
    <t>苏飞</t>
  </si>
  <si>
    <t>男</t>
  </si>
  <si>
    <t>配偶</t>
  </si>
  <si>
    <t>610326****10161457</t>
  </si>
  <si>
    <t>西安馨雅居家房地产营销策划有限公司</t>
  </si>
  <si>
    <t>陕西省眉县齐镇党家寨村</t>
  </si>
  <si>
    <t>成员2</t>
  </si>
  <si>
    <t>苏米诺</t>
  </si>
  <si>
    <t>子女</t>
  </si>
  <si>
    <t>610326****01181425</t>
  </si>
  <si>
    <t>无</t>
  </si>
  <si>
    <t>李生哲</t>
  </si>
  <si>
    <t>142622****09255718</t>
  </si>
  <si>
    <t>西安市未央区范家村小学</t>
  </si>
  <si>
    <t>雷欣</t>
  </si>
  <si>
    <t>610523****07103313</t>
  </si>
  <si>
    <t>上海东铁五金有限公司</t>
  </si>
  <si>
    <t>陕西省渭南市大荔县双泉镇</t>
  </si>
  <si>
    <t>赵丹</t>
  </si>
  <si>
    <t>610523****12132266</t>
  </si>
  <si>
    <t>雷思萌</t>
  </si>
  <si>
    <t>610523****03303321</t>
  </si>
  <si>
    <t>田建成</t>
  </si>
  <si>
    <t>610104****04167335</t>
  </si>
  <si>
    <t>北三环防水区19-22号4排迪宝防水</t>
  </si>
  <si>
    <t>西安市未央区北余家寨33号</t>
  </si>
  <si>
    <t>大明宫</t>
  </si>
  <si>
    <t>田馨远</t>
  </si>
  <si>
    <t>610112****11102545</t>
  </si>
  <si>
    <t>上幼儿园</t>
  </si>
  <si>
    <t>田馨予</t>
  </si>
  <si>
    <t>610112****03062527</t>
  </si>
  <si>
    <t>学龄前</t>
  </si>
  <si>
    <t>鲁峰</t>
  </si>
  <si>
    <t>610526****10250019</t>
  </si>
  <si>
    <t>陕西省蒲城县城关镇延安街六十一号</t>
  </si>
  <si>
    <t>徐家湾</t>
  </si>
  <si>
    <t>祁秀琴</t>
  </si>
  <si>
    <t>612622****09080225</t>
  </si>
  <si>
    <t>西安链家宝房地产经济有限公</t>
  </si>
  <si>
    <t>张磊</t>
  </si>
  <si>
    <t>610426****06082423</t>
  </si>
  <si>
    <t>未央区新光小学</t>
  </si>
  <si>
    <t>西安市蓝田县蓝关镇文化路55号</t>
  </si>
  <si>
    <t>贺攀</t>
  </si>
  <si>
    <t>610122****07250036</t>
  </si>
  <si>
    <t>西安梧桐树网络科技有限公司</t>
  </si>
  <si>
    <t>贺梓浠</t>
  </si>
  <si>
    <t>610122****10190023</t>
  </si>
  <si>
    <t>9</t>
  </si>
  <si>
    <t>安培刚</t>
  </si>
  <si>
    <t>610122****04263113</t>
  </si>
  <si>
    <r>
      <rPr>
        <sz val="11"/>
        <color theme="1"/>
        <rFont val="宋体"/>
        <charset val="134"/>
      </rPr>
      <t>西安市热力总公司</t>
    </r>
    <r>
      <rPr>
        <b/>
        <sz val="11"/>
        <color theme="1"/>
        <rFont val="宋体"/>
        <charset val="134"/>
      </rPr>
      <t>太华供热公司</t>
    </r>
  </si>
  <si>
    <t>蓝田县安村</t>
  </si>
  <si>
    <t>辛家庙</t>
  </si>
  <si>
    <t>先报联审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</si>
</sst>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8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  <scheme val="minor"/>
    </font>
    <font>
      <sz val="10.5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.5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Tahoma"/>
      <charset val="134"/>
    </font>
    <font>
      <b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1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7" borderId="3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0" fontId="14" fillId="0" borderId="0"/>
    <xf numFmtId="0" fontId="24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15" borderId="6" applyNumberFormat="0" applyFon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3" fillId="12" borderId="4" applyNumberFormat="0" applyAlignment="0" applyProtection="0">
      <alignment vertical="center"/>
    </xf>
    <xf numFmtId="0" fontId="32" fillId="12" borderId="3" applyNumberFormat="0" applyAlignment="0" applyProtection="0">
      <alignment vertical="center"/>
    </xf>
    <xf numFmtId="0" fontId="39" fillId="24" borderId="8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/>
    <xf numFmtId="0" fontId="2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6" fillId="0" borderId="0" applyProtection="0">
      <alignment vertical="center"/>
    </xf>
    <xf numFmtId="0" fontId="0" fillId="0" borderId="0">
      <alignment vertical="center"/>
    </xf>
    <xf numFmtId="0" fontId="4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</cellStyleXfs>
  <cellXfs count="47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100" applyNumberFormat="1" applyFont="1" applyFill="1" applyBorder="1" applyAlignment="1">
      <alignment horizontal="center" vertical="center" wrapText="1"/>
    </xf>
    <xf numFmtId="0" fontId="2" fillId="2" borderId="1" xfId="100" applyFont="1" applyFill="1" applyBorder="1" applyAlignment="1">
      <alignment horizontal="center" vertical="center" wrapText="1"/>
    </xf>
    <xf numFmtId="0" fontId="3" fillId="2" borderId="1" xfId="100" applyFont="1" applyFill="1" applyBorder="1" applyAlignment="1">
      <alignment horizontal="center" vertical="center" wrapText="1"/>
    </xf>
    <xf numFmtId="0" fontId="3" fillId="2" borderId="1" xfId="10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1" fillId="0" borderId="1" xfId="93" applyFont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15" applyFont="1" applyBorder="1" applyAlignment="1">
      <alignment horizontal="center" vertical="center"/>
    </xf>
    <xf numFmtId="0" fontId="7" fillId="0" borderId="1" xfId="15" applyFont="1" applyBorder="1" applyAlignment="1">
      <alignment horizontal="center" vertical="center"/>
    </xf>
    <xf numFmtId="0" fontId="8" fillId="0" borderId="1" xfId="15" applyFont="1" applyBorder="1" applyAlignment="1">
      <alignment horizontal="center" vertical="center"/>
    </xf>
    <xf numFmtId="0" fontId="8" fillId="0" borderId="1" xfId="97" applyFont="1" applyBorder="1" applyAlignment="1">
      <alignment horizontal="center" vertical="center"/>
    </xf>
    <xf numFmtId="0" fontId="17" fillId="0" borderId="1" xfId="99" applyFont="1" applyBorder="1" applyAlignment="1">
      <alignment horizontal="center" vertical="center"/>
    </xf>
    <xf numFmtId="0" fontId="7" fillId="0" borderId="1" xfId="99" applyFont="1" applyBorder="1" applyAlignment="1">
      <alignment horizontal="center" vertical="center"/>
    </xf>
    <xf numFmtId="0" fontId="8" fillId="0" borderId="1" xfId="99" applyFont="1" applyBorder="1" applyAlignment="1">
      <alignment horizontal="center" vertical="center"/>
    </xf>
    <xf numFmtId="0" fontId="18" fillId="0" borderId="1" xfId="59" applyFont="1" applyFill="1" applyBorder="1" applyAlignment="1">
      <alignment horizontal="center" vertical="center"/>
    </xf>
    <xf numFmtId="0" fontId="19" fillId="0" borderId="1" xfId="87" applyFont="1" applyFill="1" applyBorder="1" applyAlignment="1">
      <alignment horizontal="center" vertical="center"/>
    </xf>
    <xf numFmtId="0" fontId="20" fillId="0" borderId="1" xfId="22" applyFont="1" applyFill="1" applyBorder="1" applyAlignment="1">
      <alignment horizontal="center" vertical="center"/>
    </xf>
    <xf numFmtId="0" fontId="21" fillId="0" borderId="1" xfId="22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/>
    </xf>
    <xf numFmtId="0" fontId="22" fillId="0" borderId="1" xfId="59" applyFont="1" applyFill="1" applyBorder="1" applyAlignment="1">
      <alignment horizontal="center" vertical="center"/>
    </xf>
    <xf numFmtId="0" fontId="23" fillId="0" borderId="1" xfId="22" applyFont="1" applyFill="1" applyBorder="1" applyAlignment="1">
      <alignment horizontal="center" vertical="center"/>
    </xf>
    <xf numFmtId="0" fontId="19" fillId="0" borderId="1" xfId="59" applyFont="1" applyFill="1" applyBorder="1" applyAlignment="1">
      <alignment horizontal="center" vertical="center"/>
    </xf>
    <xf numFmtId="0" fontId="24" fillId="0" borderId="1" xfId="22" applyFont="1" applyBorder="1" applyAlignment="1">
      <alignment horizontal="center" vertical="center"/>
    </xf>
    <xf numFmtId="0" fontId="15" fillId="0" borderId="1" xfId="22" applyFont="1" applyFill="1" applyBorder="1" applyAlignment="1">
      <alignment horizontal="center" vertical="center"/>
    </xf>
    <xf numFmtId="49" fontId="25" fillId="3" borderId="1" xfId="37" applyNumberFormat="1" applyFont="1" applyFill="1" applyBorder="1" applyAlignment="1">
      <alignment horizontal="center" vertical="center" wrapText="1"/>
    </xf>
    <xf numFmtId="0" fontId="25" fillId="0" borderId="1" xfId="37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0" borderId="1" xfId="95" applyFont="1" applyBorder="1" applyAlignment="1" applyProtection="1">
      <alignment horizontal="center" vertical="center"/>
    </xf>
    <xf numFmtId="0" fontId="8" fillId="0" borderId="1" xfId="98" applyFont="1" applyBorder="1" applyAlignment="1">
      <alignment horizontal="center" vertical="center"/>
    </xf>
    <xf numFmtId="0" fontId="8" fillId="0" borderId="1" xfId="55" applyFont="1" applyBorder="1" applyAlignment="1">
      <alignment horizontal="center" vertical="center"/>
    </xf>
    <xf numFmtId="0" fontId="16" fillId="3" borderId="0" xfId="0" applyFont="1" applyFill="1" applyAlignment="1"/>
  </cellXfs>
  <cellStyles count="10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14" xfId="5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21" xfId="37"/>
    <cellStyle name="常规 16" xfId="38"/>
    <cellStyle name="适中" xfId="39" builtinId="28"/>
    <cellStyle name="常规 8 2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常规 11" xfId="59"/>
    <cellStyle name="常规 13" xfId="60"/>
    <cellStyle name="常规 11 2" xfId="61"/>
    <cellStyle name="常规 12 2" xfId="62"/>
    <cellStyle name="常规 14" xfId="63"/>
    <cellStyle name="常规 14 2" xfId="64"/>
    <cellStyle name="常规 20" xfId="65"/>
    <cellStyle name="常规 15" xfId="66"/>
    <cellStyle name="常规 22" xfId="67"/>
    <cellStyle name="常规 17" xfId="68"/>
    <cellStyle name="常规 23" xfId="69"/>
    <cellStyle name="常规 18" xfId="70"/>
    <cellStyle name="常规 19" xfId="71"/>
    <cellStyle name="常规 2" xfId="72"/>
    <cellStyle name="常规 2 2" xfId="73"/>
    <cellStyle name="常规 2 3" xfId="74"/>
    <cellStyle name="常规 3" xfId="75"/>
    <cellStyle name="常规 3 10" xfId="76"/>
    <cellStyle name="常规 3 11" xfId="77"/>
    <cellStyle name="常规 3 12" xfId="78"/>
    <cellStyle name="常规 3 13" xfId="79"/>
    <cellStyle name="常规 3 15" xfId="80"/>
    <cellStyle name="常规 3 16" xfId="81"/>
    <cellStyle name="常规 3 17" xfId="82"/>
    <cellStyle name="常规 3 2" xfId="83"/>
    <cellStyle name="常规 3 2 2" xfId="84"/>
    <cellStyle name="常规 3 3" xfId="85"/>
    <cellStyle name="常规 3 3 2" xfId="86"/>
    <cellStyle name="常规 3 4" xfId="87"/>
    <cellStyle name="常规 3 5" xfId="88"/>
    <cellStyle name="常规 3 6" xfId="89"/>
    <cellStyle name="常规 3 7" xfId="90"/>
    <cellStyle name="常规 3 8" xfId="91"/>
    <cellStyle name="常规 3 9" xfId="92"/>
    <cellStyle name="常规 4" xfId="93"/>
    <cellStyle name="常规 4 2" xfId="94"/>
    <cellStyle name="常规 5" xfId="95"/>
    <cellStyle name="常规 6 2" xfId="96"/>
    <cellStyle name="常规 7" xfId="97"/>
    <cellStyle name="常规 8" xfId="98"/>
    <cellStyle name="常规 9" xfId="99"/>
    <cellStyle name="常规_莲湖区12批60户联审" xfId="10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F11" sqref="F11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9" width="12.75" style="1" customWidth="1"/>
    <col min="10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42.75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42" t="s">
        <v>11</v>
      </c>
    </row>
    <row r="4" spans="1:11">
      <c r="A4" s="9">
        <v>1</v>
      </c>
      <c r="B4" s="10" t="s">
        <v>12</v>
      </c>
      <c r="C4" s="11" t="s">
        <v>13</v>
      </c>
      <c r="D4" s="12" t="s">
        <v>14</v>
      </c>
      <c r="E4" s="13" t="s">
        <v>15</v>
      </c>
      <c r="F4" s="14" t="s">
        <v>16</v>
      </c>
      <c r="G4" s="15" t="s">
        <v>17</v>
      </c>
      <c r="H4" s="15" t="s">
        <v>18</v>
      </c>
      <c r="I4" s="9">
        <f>36000/12</f>
        <v>3000</v>
      </c>
      <c r="J4" s="43" t="s">
        <v>19</v>
      </c>
      <c r="K4" s="21" t="s">
        <v>20</v>
      </c>
    </row>
    <row r="5" spans="1:11">
      <c r="A5" s="16">
        <v>2</v>
      </c>
      <c r="B5" s="17" t="s">
        <v>12</v>
      </c>
      <c r="C5" s="17" t="s">
        <v>21</v>
      </c>
      <c r="D5" s="18" t="s">
        <v>14</v>
      </c>
      <c r="E5" s="17" t="s">
        <v>15</v>
      </c>
      <c r="F5" s="14" t="s">
        <v>22</v>
      </c>
      <c r="G5" s="18" t="s">
        <v>23</v>
      </c>
      <c r="H5" s="18" t="s">
        <v>24</v>
      </c>
      <c r="I5" s="22">
        <f>43000/12</f>
        <v>3583.33333333333</v>
      </c>
      <c r="J5" s="18" t="s">
        <v>25</v>
      </c>
      <c r="K5" s="21" t="s">
        <v>26</v>
      </c>
    </row>
    <row r="6" spans="1:11">
      <c r="A6" s="19">
        <v>3</v>
      </c>
      <c r="B6" s="19" t="s">
        <v>12</v>
      </c>
      <c r="C6" s="19" t="s">
        <v>27</v>
      </c>
      <c r="D6" s="19" t="s">
        <v>14</v>
      </c>
      <c r="E6" s="19" t="s">
        <v>15</v>
      </c>
      <c r="F6" s="14" t="s">
        <v>28</v>
      </c>
      <c r="G6" s="19" t="s">
        <v>29</v>
      </c>
      <c r="H6" s="20" t="s">
        <v>30</v>
      </c>
      <c r="I6" s="22">
        <f>30000/12</f>
        <v>2500</v>
      </c>
      <c r="J6" s="12" t="s">
        <v>31</v>
      </c>
      <c r="K6" s="21" t="s">
        <v>26</v>
      </c>
    </row>
    <row r="7" spans="1:11">
      <c r="A7" s="19"/>
      <c r="B7" s="19" t="s">
        <v>32</v>
      </c>
      <c r="C7" s="19" t="s">
        <v>33</v>
      </c>
      <c r="D7" s="19" t="s">
        <v>34</v>
      </c>
      <c r="E7" s="19" t="s">
        <v>35</v>
      </c>
      <c r="F7" s="14" t="s">
        <v>36</v>
      </c>
      <c r="G7" s="19" t="s">
        <v>37</v>
      </c>
      <c r="H7" s="21" t="s">
        <v>38</v>
      </c>
      <c r="I7" s="22">
        <f>48000/12</f>
        <v>4000</v>
      </c>
      <c r="J7" s="12" t="s">
        <v>31</v>
      </c>
      <c r="K7" s="22"/>
    </row>
    <row r="8" spans="1:11">
      <c r="A8" s="19"/>
      <c r="B8" s="19" t="s">
        <v>39</v>
      </c>
      <c r="C8" s="19" t="s">
        <v>40</v>
      </c>
      <c r="D8" s="19" t="s">
        <v>14</v>
      </c>
      <c r="E8" s="19" t="s">
        <v>41</v>
      </c>
      <c r="F8" s="14" t="s">
        <v>42</v>
      </c>
      <c r="G8" s="19" t="s">
        <v>43</v>
      </c>
      <c r="H8" s="21" t="s">
        <v>38</v>
      </c>
      <c r="I8" s="22"/>
      <c r="J8" s="18" t="s">
        <v>25</v>
      </c>
      <c r="K8" s="22"/>
    </row>
    <row r="9" spans="1:11">
      <c r="A9" s="16">
        <v>4</v>
      </c>
      <c r="B9" s="19" t="s">
        <v>12</v>
      </c>
      <c r="C9" s="19" t="s">
        <v>44</v>
      </c>
      <c r="D9" s="20" t="s">
        <v>34</v>
      </c>
      <c r="E9" s="19" t="s">
        <v>15</v>
      </c>
      <c r="F9" s="14" t="s">
        <v>45</v>
      </c>
      <c r="G9" s="20" t="s">
        <v>46</v>
      </c>
      <c r="H9" s="20" t="s">
        <v>30</v>
      </c>
      <c r="I9" s="22">
        <f>30060/12</f>
        <v>2505</v>
      </c>
      <c r="J9" s="20" t="s">
        <v>25</v>
      </c>
      <c r="K9" s="21" t="s">
        <v>26</v>
      </c>
    </row>
    <row r="10" spans="1:11">
      <c r="A10" s="19">
        <v>5</v>
      </c>
      <c r="B10" s="19" t="s">
        <v>12</v>
      </c>
      <c r="C10" s="21" t="s">
        <v>47</v>
      </c>
      <c r="D10" s="21" t="s">
        <v>34</v>
      </c>
      <c r="E10" s="19" t="s">
        <v>15</v>
      </c>
      <c r="F10" s="14" t="s">
        <v>48</v>
      </c>
      <c r="G10" s="21" t="s">
        <v>49</v>
      </c>
      <c r="H10" s="21" t="s">
        <v>50</v>
      </c>
      <c r="I10" s="22">
        <f>62400/12</f>
        <v>5200</v>
      </c>
      <c r="J10" s="12" t="s">
        <v>31</v>
      </c>
      <c r="K10" s="21" t="s">
        <v>26</v>
      </c>
    </row>
    <row r="11" spans="1:11">
      <c r="A11" s="19"/>
      <c r="B11" s="19" t="s">
        <v>32</v>
      </c>
      <c r="C11" s="21" t="s">
        <v>51</v>
      </c>
      <c r="D11" s="21" t="s">
        <v>14</v>
      </c>
      <c r="E11" s="19" t="s">
        <v>35</v>
      </c>
      <c r="F11" s="14" t="s">
        <v>52</v>
      </c>
      <c r="G11" s="22"/>
      <c r="H11" s="21" t="s">
        <v>50</v>
      </c>
      <c r="I11" s="22"/>
      <c r="J11" s="12" t="s">
        <v>31</v>
      </c>
      <c r="K11" s="22"/>
    </row>
    <row r="12" spans="1:11">
      <c r="A12" s="19"/>
      <c r="B12" s="19" t="s">
        <v>39</v>
      </c>
      <c r="C12" s="21" t="s">
        <v>53</v>
      </c>
      <c r="D12" s="21" t="s">
        <v>14</v>
      </c>
      <c r="E12" s="19" t="s">
        <v>41</v>
      </c>
      <c r="F12" s="14" t="s">
        <v>54</v>
      </c>
      <c r="G12" s="22"/>
      <c r="H12" s="21" t="s">
        <v>50</v>
      </c>
      <c r="I12" s="22"/>
      <c r="J12" s="18" t="s">
        <v>25</v>
      </c>
      <c r="K12" s="22"/>
    </row>
    <row r="13" spans="1:11">
      <c r="A13" s="23">
        <v>6</v>
      </c>
      <c r="B13" s="24" t="s">
        <v>12</v>
      </c>
      <c r="C13" s="24" t="s">
        <v>55</v>
      </c>
      <c r="D13" s="25" t="s">
        <v>34</v>
      </c>
      <c r="E13" s="26" t="s">
        <v>15</v>
      </c>
      <c r="F13" s="14" t="s">
        <v>56</v>
      </c>
      <c r="G13" s="26" t="s">
        <v>57</v>
      </c>
      <c r="H13" s="26" t="s">
        <v>58</v>
      </c>
      <c r="I13" s="22">
        <f>3800</f>
        <v>3800</v>
      </c>
      <c r="J13" s="44" t="s">
        <v>19</v>
      </c>
      <c r="K13" s="21" t="s">
        <v>59</v>
      </c>
    </row>
    <row r="14" spans="1:11">
      <c r="A14" s="23"/>
      <c r="B14" s="25" t="s">
        <v>32</v>
      </c>
      <c r="C14" s="25" t="s">
        <v>60</v>
      </c>
      <c r="D14" s="25" t="s">
        <v>14</v>
      </c>
      <c r="E14" s="26" t="s">
        <v>41</v>
      </c>
      <c r="F14" s="14" t="s">
        <v>61</v>
      </c>
      <c r="G14" s="26" t="s">
        <v>62</v>
      </c>
      <c r="H14" s="26" t="s">
        <v>58</v>
      </c>
      <c r="I14" s="22"/>
      <c r="J14" s="44" t="s">
        <v>25</v>
      </c>
      <c r="K14" s="22"/>
    </row>
    <row r="15" spans="1:11">
      <c r="A15" s="23"/>
      <c r="B15" s="25" t="s">
        <v>39</v>
      </c>
      <c r="C15" s="25" t="s">
        <v>63</v>
      </c>
      <c r="D15" s="25" t="s">
        <v>14</v>
      </c>
      <c r="E15" s="26" t="s">
        <v>41</v>
      </c>
      <c r="F15" s="14" t="s">
        <v>64</v>
      </c>
      <c r="G15" s="26" t="s">
        <v>65</v>
      </c>
      <c r="H15" s="26" t="s">
        <v>58</v>
      </c>
      <c r="I15" s="22"/>
      <c r="J15" s="44" t="s">
        <v>25</v>
      </c>
      <c r="K15" s="22"/>
    </row>
    <row r="16" spans="1:11">
      <c r="A16" s="27">
        <v>7</v>
      </c>
      <c r="B16" s="28" t="s">
        <v>12</v>
      </c>
      <c r="C16" s="28" t="s">
        <v>66</v>
      </c>
      <c r="D16" s="29" t="s">
        <v>34</v>
      </c>
      <c r="E16" s="29" t="s">
        <v>15</v>
      </c>
      <c r="F16" s="14" t="s">
        <v>67</v>
      </c>
      <c r="G16" s="29"/>
      <c r="H16" s="29" t="s">
        <v>68</v>
      </c>
      <c r="I16" s="22">
        <f>58915.41/12</f>
        <v>4909.6175</v>
      </c>
      <c r="J16" s="45" t="s">
        <v>31</v>
      </c>
      <c r="K16" s="21" t="s">
        <v>69</v>
      </c>
    </row>
    <row r="17" spans="1:11">
      <c r="A17" s="27"/>
      <c r="B17" s="28" t="s">
        <v>32</v>
      </c>
      <c r="C17" s="28" t="s">
        <v>70</v>
      </c>
      <c r="D17" s="29" t="s">
        <v>14</v>
      </c>
      <c r="E17" s="29" t="s">
        <v>35</v>
      </c>
      <c r="F17" s="14" t="s">
        <v>71</v>
      </c>
      <c r="G17" s="29" t="s">
        <v>72</v>
      </c>
      <c r="H17" s="29" t="s">
        <v>68</v>
      </c>
      <c r="I17" s="22">
        <f>13580/12</f>
        <v>1131.66666666667</v>
      </c>
      <c r="J17" s="45" t="s">
        <v>31</v>
      </c>
      <c r="K17" s="22"/>
    </row>
    <row r="18" spans="1:11">
      <c r="A18" s="19">
        <v>8</v>
      </c>
      <c r="B18" s="19" t="s">
        <v>12</v>
      </c>
      <c r="C18" s="30" t="s">
        <v>73</v>
      </c>
      <c r="D18" s="31" t="s">
        <v>14</v>
      </c>
      <c r="E18" s="19" t="s">
        <v>15</v>
      </c>
      <c r="F18" s="14" t="s">
        <v>74</v>
      </c>
      <c r="G18" s="32" t="s">
        <v>75</v>
      </c>
      <c r="H18" s="33" t="s">
        <v>76</v>
      </c>
      <c r="I18" s="22">
        <f>35664/12</f>
        <v>2972</v>
      </c>
      <c r="J18" s="12" t="s">
        <v>31</v>
      </c>
      <c r="K18" s="21" t="s">
        <v>69</v>
      </c>
    </row>
    <row r="19" spans="1:11">
      <c r="A19" s="19"/>
      <c r="B19" s="19" t="s">
        <v>32</v>
      </c>
      <c r="C19" s="34" t="s">
        <v>77</v>
      </c>
      <c r="D19" s="35" t="s">
        <v>34</v>
      </c>
      <c r="E19" s="19" t="s">
        <v>35</v>
      </c>
      <c r="F19" s="14" t="s">
        <v>78</v>
      </c>
      <c r="G19" s="36" t="s">
        <v>79</v>
      </c>
      <c r="H19" s="36" t="s">
        <v>76</v>
      </c>
      <c r="I19" s="22">
        <f>30000/12</f>
        <v>2500</v>
      </c>
      <c r="J19" s="12" t="s">
        <v>31</v>
      </c>
      <c r="K19" s="22"/>
    </row>
    <row r="20" spans="1:11">
      <c r="A20" s="19"/>
      <c r="B20" s="19" t="s">
        <v>39</v>
      </c>
      <c r="C20" s="37" t="s">
        <v>80</v>
      </c>
      <c r="D20" s="31" t="s">
        <v>14</v>
      </c>
      <c r="E20" s="19" t="s">
        <v>41</v>
      </c>
      <c r="F20" s="14" t="s">
        <v>81</v>
      </c>
      <c r="G20" s="38"/>
      <c r="H20" s="39" t="s">
        <v>76</v>
      </c>
      <c r="I20" s="22"/>
      <c r="J20" s="18" t="s">
        <v>25</v>
      </c>
      <c r="K20" s="22"/>
    </row>
    <row r="21" spans="1:12">
      <c r="A21" s="40" t="s">
        <v>82</v>
      </c>
      <c r="B21" s="41" t="s">
        <v>12</v>
      </c>
      <c r="C21" s="21" t="s">
        <v>83</v>
      </c>
      <c r="D21" s="21" t="s">
        <v>34</v>
      </c>
      <c r="E21" s="21" t="s">
        <v>15</v>
      </c>
      <c r="F21" s="14" t="s">
        <v>84</v>
      </c>
      <c r="G21" s="21" t="s">
        <v>85</v>
      </c>
      <c r="H21" s="21" t="s">
        <v>86</v>
      </c>
      <c r="I21" s="22">
        <v>3320</v>
      </c>
      <c r="J21" s="21" t="s">
        <v>25</v>
      </c>
      <c r="K21" s="21" t="s">
        <v>87</v>
      </c>
      <c r="L21" s="46" t="s">
        <v>88</v>
      </c>
    </row>
  </sheetData>
  <mergeCells count="12">
    <mergeCell ref="A1:J1"/>
    <mergeCell ref="A2:J2"/>
    <mergeCell ref="A6:A8"/>
    <mergeCell ref="A10:A12"/>
    <mergeCell ref="A13:A15"/>
    <mergeCell ref="A16:A17"/>
    <mergeCell ref="A18:A20"/>
    <mergeCell ref="K6:K8"/>
    <mergeCell ref="K10:K12"/>
    <mergeCell ref="K13:K15"/>
    <mergeCell ref="K16:K17"/>
    <mergeCell ref="K18:K2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2019-02-02T02:55:29Z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