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<sst xmlns="http://schemas.openxmlformats.org/spreadsheetml/2006/main" count="80">
  <si>
    <t>西安市保障性住房（限价房）资格联审信息表第000批（原表）</t>
  </si>
  <si>
    <t>基本信息（未央区 第 159 批 共 8 户，计 14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</si>
  <si>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</si>
  <si>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</si>
  <si>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</si>
  <si>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</si>
  <si>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</si>
  <si>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</si>
  <si>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</si>
  <si>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</si>
  <si>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</si>
  <si>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</si>
  <si>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</si>
  <si>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马红利</t>
  </si>
  <si>
    <t>女</t>
  </si>
  <si>
    <t>本人</t>
  </si>
  <si>
    <t>612729****04265163</t>
  </si>
  <si>
    <t>中国人民财产保险股份有限公司西安分公司</t>
  </si>
  <si>
    <t>未央区张家堡街道二府庄社区</t>
  </si>
  <si>
    <t>未婚</t>
  </si>
  <si>
    <t>张家堡</t>
  </si>
  <si>
    <t>孙雯倩</t>
  </si>
  <si>
    <t>610112****02180586</t>
  </si>
  <si>
    <t>西安微聚信息技术有限公司</t>
  </si>
  <si>
    <t>西安市未央区玄武路1号31号楼3门3层3号</t>
  </si>
  <si>
    <t>吕雄雄</t>
  </si>
  <si>
    <t>男</t>
  </si>
  <si>
    <t>610526****03177913</t>
  </si>
  <si>
    <t>西北工业集团有限公司</t>
  </si>
  <si>
    <t>陕西省蒲城县翔村</t>
  </si>
  <si>
    <t>已婚</t>
  </si>
  <si>
    <t>草滩</t>
  </si>
  <si>
    <t>成员1</t>
  </si>
  <si>
    <t>换小宁</t>
  </si>
  <si>
    <t>配偶</t>
  </si>
  <si>
    <t>610526****04140426</t>
  </si>
  <si>
    <t>西安云轩广告装饰</t>
  </si>
  <si>
    <t>马仲刚</t>
  </si>
  <si>
    <t>610629****10066912</t>
  </si>
  <si>
    <t>延长石油有限责任公司延安炼油厂</t>
  </si>
  <si>
    <t>未央区草滩100号</t>
  </si>
  <si>
    <t>石锐</t>
  </si>
  <si>
    <t>510214****0130512X</t>
  </si>
  <si>
    <t>无</t>
  </si>
  <si>
    <t>重庆市沧中区华一路</t>
  </si>
  <si>
    <r>
      <rPr>
        <sz val="11"/>
        <color theme="1"/>
        <rFont val="宋体"/>
        <charset val="134"/>
      </rPr>
      <t>成员</t>
    </r>
    <r>
      <rPr>
        <sz val="11"/>
        <color theme="1"/>
        <rFont val="Tahoma"/>
        <charset val="134"/>
      </rPr>
      <t>2</t>
    </r>
  </si>
  <si>
    <t>马钰宸</t>
  </si>
  <si>
    <t>子女</t>
  </si>
  <si>
    <t>500103****04300014</t>
  </si>
  <si>
    <r>
      <rPr>
        <sz val="11"/>
        <color theme="1"/>
        <rFont val="宋体"/>
        <charset val="134"/>
      </rPr>
      <t>成员</t>
    </r>
    <r>
      <rPr>
        <sz val="11"/>
        <color theme="1"/>
        <rFont val="Tahoma"/>
        <charset val="134"/>
      </rPr>
      <t>3</t>
    </r>
  </si>
  <si>
    <t>马钰函</t>
  </si>
  <si>
    <t>500103****1020001X</t>
  </si>
  <si>
    <t>闫华锋</t>
  </si>
  <si>
    <t>610203****02093616</t>
  </si>
  <si>
    <t>中航发西航叶中心</t>
  </si>
  <si>
    <t>陕西省西安市渭滨街3803</t>
  </si>
  <si>
    <t>徐家湾</t>
  </si>
  <si>
    <t>谷畅英</t>
  </si>
  <si>
    <t>610521****03162969</t>
  </si>
  <si>
    <t>陕西省华县</t>
  </si>
  <si>
    <t>闫子轩</t>
  </si>
  <si>
    <t>610203****03153610</t>
  </si>
  <si>
    <t>6</t>
  </si>
  <si>
    <t>余文盈</t>
  </si>
  <si>
    <t>610112****09170588</t>
  </si>
  <si>
    <t>西安市环卫公司（退休）</t>
  </si>
  <si>
    <t>西安市未央区御井路221号</t>
  </si>
  <si>
    <t>丧偶</t>
  </si>
  <si>
    <t>辛家庙</t>
  </si>
  <si>
    <t>7</t>
  </si>
  <si>
    <t>宗丰林</t>
  </si>
  <si>
    <t>610112****01030510</t>
  </si>
  <si>
    <t>莲湖区棚户区改造办公室</t>
  </si>
  <si>
    <t>陕重社区</t>
  </si>
  <si>
    <t>8</t>
  </si>
  <si>
    <t>唐小玲</t>
  </si>
  <si>
    <t>610125****12253140</t>
  </si>
  <si>
    <t>西安市曲江新区通达驾校祥和居招生服务</t>
  </si>
  <si>
    <t>西安市周至区九峰乡星峰村王家堡北街</t>
  </si>
  <si>
    <t>离异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</si>
</sst>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0.5"/>
      <color rgb="FF000000"/>
      <name val="宋体"/>
      <charset val="134"/>
    </font>
    <font>
      <b/>
      <sz val="10"/>
      <color indexed="8"/>
      <name val="宋体"/>
      <charset val="134"/>
    </font>
    <font>
      <sz val="11"/>
      <name val="仿宋_GB2312"/>
      <charset val="134"/>
    </font>
    <font>
      <sz val="10"/>
      <name val="宋体"/>
      <charset val="134"/>
      <scheme val="major"/>
    </font>
    <font>
      <b/>
      <sz val="11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6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11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9" fillId="0" borderId="0"/>
    <xf numFmtId="41" fontId="16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0" borderId="4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2" fillId="15" borderId="9" applyNumberFormat="0" applyAlignment="0" applyProtection="0">
      <alignment vertical="center"/>
    </xf>
    <xf numFmtId="0" fontId="40" fillId="15" borderId="5" applyNumberFormat="0" applyAlignment="0" applyProtection="0">
      <alignment vertical="center"/>
    </xf>
    <xf numFmtId="0" fontId="41" fillId="18" borderId="8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2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</cellStyleXfs>
  <cellXfs count="56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85" applyNumberFormat="1" applyFont="1" applyFill="1" applyBorder="1" applyAlignment="1">
      <alignment horizontal="center" vertical="center" wrapText="1"/>
    </xf>
    <xf numFmtId="0" fontId="2" fillId="2" borderId="1" xfId="85" applyFont="1" applyFill="1" applyBorder="1" applyAlignment="1">
      <alignment horizontal="center" vertical="center" wrapText="1"/>
    </xf>
    <xf numFmtId="0" fontId="3" fillId="2" borderId="1" xfId="85" applyFont="1" applyFill="1" applyBorder="1" applyAlignment="1">
      <alignment horizontal="center" vertical="center" wrapText="1"/>
    </xf>
    <xf numFmtId="0" fontId="3" fillId="2" borderId="1" xfId="85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78" applyFont="1" applyFill="1" applyBorder="1" applyAlignment="1">
      <alignment horizontal="center" vertical="center"/>
    </xf>
    <xf numFmtId="0" fontId="10" fillId="0" borderId="1" xfId="14" applyFont="1" applyBorder="1" applyAlignment="1">
      <alignment horizontal="center" vertical="center"/>
    </xf>
    <xf numFmtId="0" fontId="11" fillId="0" borderId="1" xfId="14" applyFont="1" applyBorder="1" applyAlignment="1">
      <alignment horizontal="center" vertical="center"/>
    </xf>
    <xf numFmtId="0" fontId="12" fillId="0" borderId="1" xfId="14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82" applyFont="1" applyBorder="1" applyAlignment="1">
      <alignment horizontal="center" vertical="center"/>
    </xf>
    <xf numFmtId="0" fontId="6" fillId="0" borderId="1" xfId="82" applyFont="1" applyBorder="1" applyAlignment="1">
      <alignment horizontal="center" vertical="center"/>
    </xf>
    <xf numFmtId="0" fontId="13" fillId="0" borderId="1" xfId="82" applyFont="1" applyBorder="1" applyAlignment="1">
      <alignment horizontal="center" vertical="center"/>
    </xf>
    <xf numFmtId="0" fontId="14" fillId="0" borderId="1" xfId="8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52" applyFont="1" applyFill="1" applyBorder="1" applyAlignment="1">
      <alignment horizontal="center" vertical="center"/>
    </xf>
    <xf numFmtId="0" fontId="15" fillId="0" borderId="1" xfId="69" applyFont="1" applyFill="1" applyBorder="1" applyAlignment="1">
      <alignment horizontal="center" vertical="center"/>
    </xf>
    <xf numFmtId="0" fontId="16" fillId="0" borderId="1" xfId="55" applyFont="1" applyBorder="1" applyAlignment="1">
      <alignment horizontal="center" vertical="center"/>
    </xf>
    <xf numFmtId="0" fontId="17" fillId="0" borderId="1" xfId="55" applyFont="1" applyFill="1" applyBorder="1" applyAlignment="1">
      <alignment horizontal="center" vertical="center"/>
    </xf>
    <xf numFmtId="0" fontId="18" fillId="0" borderId="1" xfId="52" applyFont="1" applyFill="1" applyBorder="1" applyAlignment="1">
      <alignment horizontal="center" vertical="center"/>
    </xf>
    <xf numFmtId="0" fontId="19" fillId="0" borderId="1" xfId="55" applyFont="1" applyFill="1" applyBorder="1" applyAlignment="1">
      <alignment horizontal="center" vertical="center"/>
    </xf>
    <xf numFmtId="0" fontId="20" fillId="0" borderId="1" xfId="55" applyFont="1" applyFill="1" applyBorder="1" applyAlignment="1">
      <alignment horizontal="center" vertical="center"/>
    </xf>
    <xf numFmtId="0" fontId="21" fillId="0" borderId="1" xfId="52" applyFont="1" applyFill="1" applyBorder="1" applyAlignment="1">
      <alignment horizontal="center" vertical="center"/>
    </xf>
    <xf numFmtId="0" fontId="22" fillId="0" borderId="1" xfId="52" applyFont="1" applyFill="1" applyBorder="1" applyAlignment="1">
      <alignment horizontal="center" vertical="center"/>
    </xf>
    <xf numFmtId="0" fontId="23" fillId="0" borderId="1" xfId="55" applyFont="1" applyFill="1" applyBorder="1" applyAlignment="1">
      <alignment horizontal="center" vertical="center"/>
    </xf>
    <xf numFmtId="49" fontId="24" fillId="0" borderId="1" xfId="35" applyNumberFormat="1" applyFont="1" applyBorder="1" applyAlignment="1">
      <alignment horizontal="center" vertical="center" wrapText="1"/>
    </xf>
    <xf numFmtId="0" fontId="25" fillId="0" borderId="1" xfId="35" applyFont="1" applyBorder="1" applyAlignment="1">
      <alignment horizontal="center" vertical="center" wrapText="1"/>
    </xf>
    <xf numFmtId="0" fontId="24" fillId="0" borderId="1" xfId="35" applyFont="1" applyFill="1" applyBorder="1" applyAlignment="1">
      <alignment horizontal="center" vertical="center" wrapText="1"/>
    </xf>
    <xf numFmtId="49" fontId="24" fillId="0" borderId="1" xfId="64" applyNumberFormat="1" applyFont="1" applyBorder="1" applyAlignment="1">
      <alignment horizontal="center" vertical="center" wrapText="1"/>
    </xf>
    <xf numFmtId="0" fontId="25" fillId="0" borderId="1" xfId="64" applyFont="1" applyBorder="1" applyAlignment="1">
      <alignment horizontal="center" vertical="center" wrapText="1"/>
    </xf>
    <xf numFmtId="0" fontId="26" fillId="0" borderId="1" xfId="64" applyFont="1" applyBorder="1" applyAlignment="1">
      <alignment horizontal="center" vertical="center" wrapText="1"/>
    </xf>
    <xf numFmtId="0" fontId="24" fillId="0" borderId="1" xfId="64" applyFont="1" applyBorder="1" applyAlignment="1">
      <alignment horizontal="center" vertical="center" wrapText="1"/>
    </xf>
    <xf numFmtId="49" fontId="27" fillId="0" borderId="1" xfId="64" applyNumberFormat="1" applyFont="1" applyBorder="1" applyAlignment="1">
      <alignment horizontal="center" vertical="center"/>
    </xf>
    <xf numFmtId="49" fontId="24" fillId="0" borderId="1" xfId="36" applyNumberFormat="1" applyFont="1" applyBorder="1" applyAlignment="1">
      <alignment horizontal="center" vertical="center" wrapText="1"/>
    </xf>
    <xf numFmtId="0" fontId="24" fillId="0" borderId="1" xfId="36" applyFont="1" applyBorder="1" applyAlignment="1">
      <alignment horizontal="center" vertical="center" wrapText="1"/>
    </xf>
    <xf numFmtId="0" fontId="26" fillId="0" borderId="1" xfId="36" applyFont="1" applyBorder="1" applyAlignment="1">
      <alignment horizontal="center" vertical="center" wrapText="1"/>
    </xf>
    <xf numFmtId="49" fontId="27" fillId="0" borderId="1" xfId="36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80" applyFont="1" applyFill="1" applyBorder="1" applyAlignment="1">
      <alignment horizontal="center" vertical="center"/>
    </xf>
    <xf numFmtId="0" fontId="13" fillId="0" borderId="1" xfId="83" applyFont="1" applyBorder="1" applyAlignment="1">
      <alignment horizontal="center" vertical="center"/>
    </xf>
    <xf numFmtId="0" fontId="14" fillId="0" borderId="1" xfId="83" applyFont="1" applyBorder="1" applyAlignment="1">
      <alignment horizontal="center"/>
    </xf>
    <xf numFmtId="0" fontId="24" fillId="0" borderId="1" xfId="60" applyFont="1" applyFill="1" applyBorder="1" applyAlignment="1">
      <alignment horizontal="center" vertical="center" wrapText="1"/>
    </xf>
    <xf numFmtId="0" fontId="28" fillId="0" borderId="1" xfId="59" applyFont="1" applyBorder="1" applyAlignment="1">
      <alignment horizontal="center" vertical="center"/>
    </xf>
    <xf numFmtId="0" fontId="28" fillId="0" borderId="1" xfId="61" applyFont="1" applyBorder="1" applyAlignment="1">
      <alignment horizontal="center" vertic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1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0" xfId="59"/>
    <cellStyle name="常规 17" xfId="60"/>
    <cellStyle name="常规 22" xfId="61"/>
    <cellStyle name="常规 18" xfId="62"/>
    <cellStyle name="常规 23" xfId="63"/>
    <cellStyle name="常规 19" xfId="64"/>
    <cellStyle name="常规 2" xfId="65"/>
    <cellStyle name="常规 3" xfId="66"/>
    <cellStyle name="常规 3 10" xfId="67"/>
    <cellStyle name="常规 3 11" xfId="68"/>
    <cellStyle name="常规 3 12" xfId="69"/>
    <cellStyle name="常规 3 13" xfId="70"/>
    <cellStyle name="常规 3 15" xfId="71"/>
    <cellStyle name="常规 3 16" xfId="72"/>
    <cellStyle name="常规 3 17" xfId="73"/>
    <cellStyle name="常规 3 2" xfId="74"/>
    <cellStyle name="常规 3 3" xfId="75"/>
    <cellStyle name="常规 3 4" xfId="76"/>
    <cellStyle name="常规 3 5" xfId="77"/>
    <cellStyle name="常规 3 6" xfId="78"/>
    <cellStyle name="常规 3 7" xfId="79"/>
    <cellStyle name="常规 3 8" xfId="80"/>
    <cellStyle name="常规 3 9" xfId="81"/>
    <cellStyle name="常规 4" xfId="82"/>
    <cellStyle name="常规 5" xfId="83"/>
    <cellStyle name="常规 8" xfId="84"/>
    <cellStyle name="常规_莲湖区12批60户联审" xfId="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15" sqref="F15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9" width="12.75" style="1" customWidth="1"/>
    <col min="10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42.75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48" t="s">
        <v>11</v>
      </c>
    </row>
    <row r="4" spans="1:11">
      <c r="A4" s="9">
        <v>1</v>
      </c>
      <c r="B4" s="10" t="s">
        <v>12</v>
      </c>
      <c r="C4" s="11" t="s">
        <v>13</v>
      </c>
      <c r="D4" s="11" t="s">
        <v>14</v>
      </c>
      <c r="E4" s="11" t="s">
        <v>15</v>
      </c>
      <c r="F4" s="12" t="s">
        <v>16</v>
      </c>
      <c r="G4" s="11" t="s">
        <v>17</v>
      </c>
      <c r="H4" s="11" t="s">
        <v>18</v>
      </c>
      <c r="I4" s="9">
        <f>39600/12</f>
        <v>3300</v>
      </c>
      <c r="J4" s="49" t="s">
        <v>19</v>
      </c>
      <c r="K4" s="11" t="s">
        <v>20</v>
      </c>
    </row>
    <row r="5" spans="1:11">
      <c r="A5" s="13">
        <v>2</v>
      </c>
      <c r="B5" s="14" t="s">
        <v>12</v>
      </c>
      <c r="C5" s="15" t="s">
        <v>21</v>
      </c>
      <c r="D5" s="16" t="s">
        <v>14</v>
      </c>
      <c r="E5" s="15" t="s">
        <v>15</v>
      </c>
      <c r="F5" s="12" t="s">
        <v>22</v>
      </c>
      <c r="G5" s="15" t="s">
        <v>23</v>
      </c>
      <c r="H5" s="15" t="s">
        <v>24</v>
      </c>
      <c r="I5" s="13">
        <f>45163.64/12</f>
        <v>3763.63666666667</v>
      </c>
      <c r="J5" s="50" t="s">
        <v>19</v>
      </c>
      <c r="K5" s="11" t="s">
        <v>20</v>
      </c>
    </row>
    <row r="6" spans="1:11">
      <c r="A6" s="9">
        <v>3</v>
      </c>
      <c r="B6" s="10" t="s">
        <v>12</v>
      </c>
      <c r="C6" s="17" t="s">
        <v>25</v>
      </c>
      <c r="D6" s="18" t="s">
        <v>26</v>
      </c>
      <c r="E6" s="18" t="s">
        <v>15</v>
      </c>
      <c r="F6" s="12" t="s">
        <v>27</v>
      </c>
      <c r="G6" s="19" t="s">
        <v>28</v>
      </c>
      <c r="H6" s="18" t="s">
        <v>29</v>
      </c>
      <c r="I6" s="9">
        <f>58800/12</f>
        <v>4900</v>
      </c>
      <c r="J6" s="49" t="s">
        <v>30</v>
      </c>
      <c r="K6" s="11" t="s">
        <v>31</v>
      </c>
    </row>
    <row r="7" spans="1:11">
      <c r="A7" s="9"/>
      <c r="B7" s="20" t="s">
        <v>32</v>
      </c>
      <c r="C7" s="18" t="s">
        <v>33</v>
      </c>
      <c r="D7" s="18" t="s">
        <v>14</v>
      </c>
      <c r="E7" s="18" t="s">
        <v>34</v>
      </c>
      <c r="F7" s="12" t="s">
        <v>35</v>
      </c>
      <c r="G7" s="18" t="s">
        <v>36</v>
      </c>
      <c r="H7" s="18" t="s">
        <v>29</v>
      </c>
      <c r="I7" s="9">
        <f>21600/12</f>
        <v>1800</v>
      </c>
      <c r="J7" s="49" t="s">
        <v>30</v>
      </c>
      <c r="K7" s="25"/>
    </row>
    <row r="8" spans="1:11">
      <c r="A8" s="21">
        <v>4</v>
      </c>
      <c r="B8" s="22" t="s">
        <v>12</v>
      </c>
      <c r="C8" s="22" t="s">
        <v>37</v>
      </c>
      <c r="D8" s="23" t="s">
        <v>26</v>
      </c>
      <c r="E8" s="23" t="s">
        <v>15</v>
      </c>
      <c r="F8" s="12" t="s">
        <v>38</v>
      </c>
      <c r="G8" s="23" t="s">
        <v>39</v>
      </c>
      <c r="H8" s="23" t="s">
        <v>40</v>
      </c>
      <c r="I8" s="25">
        <f>60000/12</f>
        <v>5000</v>
      </c>
      <c r="J8" s="51" t="s">
        <v>30</v>
      </c>
      <c r="K8" s="11" t="s">
        <v>31</v>
      </c>
    </row>
    <row r="9" spans="1:11">
      <c r="A9" s="21"/>
      <c r="B9" s="23" t="s">
        <v>32</v>
      </c>
      <c r="C9" s="23" t="s">
        <v>41</v>
      </c>
      <c r="D9" s="23" t="s">
        <v>14</v>
      </c>
      <c r="E9" s="23" t="s">
        <v>34</v>
      </c>
      <c r="F9" s="12" t="s">
        <v>42</v>
      </c>
      <c r="G9" s="23" t="s">
        <v>43</v>
      </c>
      <c r="H9" s="23" t="s">
        <v>44</v>
      </c>
      <c r="I9" s="25">
        <f>37200/12</f>
        <v>3100</v>
      </c>
      <c r="J9" s="51" t="s">
        <v>30</v>
      </c>
      <c r="K9" s="25"/>
    </row>
    <row r="10" spans="1:11">
      <c r="A10" s="21"/>
      <c r="B10" s="24" t="s">
        <v>45</v>
      </c>
      <c r="C10" s="24" t="s">
        <v>46</v>
      </c>
      <c r="D10" s="24" t="s">
        <v>26</v>
      </c>
      <c r="E10" s="24" t="s">
        <v>47</v>
      </c>
      <c r="F10" s="12" t="s">
        <v>48</v>
      </c>
      <c r="G10" s="24" t="s">
        <v>43</v>
      </c>
      <c r="H10" s="23" t="s">
        <v>44</v>
      </c>
      <c r="I10" s="25"/>
      <c r="J10" s="52" t="s">
        <v>19</v>
      </c>
      <c r="K10" s="25"/>
    </row>
    <row r="11" spans="1:11">
      <c r="A11" s="21"/>
      <c r="B11" s="24" t="s">
        <v>49</v>
      </c>
      <c r="C11" s="24" t="s">
        <v>50</v>
      </c>
      <c r="D11" s="24" t="s">
        <v>26</v>
      </c>
      <c r="E11" s="24" t="s">
        <v>47</v>
      </c>
      <c r="F11" s="12" t="s">
        <v>51</v>
      </c>
      <c r="G11" s="24" t="s">
        <v>43</v>
      </c>
      <c r="H11" s="23" t="s">
        <v>44</v>
      </c>
      <c r="I11" s="25"/>
      <c r="J11" s="52" t="s">
        <v>19</v>
      </c>
      <c r="K11" s="25"/>
    </row>
    <row r="12" spans="1:11">
      <c r="A12" s="25">
        <v>5</v>
      </c>
      <c r="B12" s="22" t="s">
        <v>12</v>
      </c>
      <c r="C12" s="26" t="s">
        <v>52</v>
      </c>
      <c r="D12" s="27" t="s">
        <v>26</v>
      </c>
      <c r="E12" s="23" t="s">
        <v>15</v>
      </c>
      <c r="F12" s="12" t="s">
        <v>53</v>
      </c>
      <c r="G12" s="28" t="s">
        <v>54</v>
      </c>
      <c r="H12" s="29" t="s">
        <v>55</v>
      </c>
      <c r="I12" s="25">
        <f>84000/12</f>
        <v>7000</v>
      </c>
      <c r="J12" s="51" t="s">
        <v>30</v>
      </c>
      <c r="K12" s="11" t="s">
        <v>56</v>
      </c>
    </row>
    <row r="13" spans="1:11">
      <c r="A13" s="25"/>
      <c r="B13" s="23" t="s">
        <v>32</v>
      </c>
      <c r="C13" s="30" t="s">
        <v>57</v>
      </c>
      <c r="D13" s="27" t="s">
        <v>14</v>
      </c>
      <c r="E13" s="23" t="s">
        <v>34</v>
      </c>
      <c r="F13" s="12" t="s">
        <v>58</v>
      </c>
      <c r="G13" s="31"/>
      <c r="H13" s="32" t="s">
        <v>59</v>
      </c>
      <c r="I13" s="25"/>
      <c r="J13" s="51" t="s">
        <v>30</v>
      </c>
      <c r="K13" s="25"/>
    </row>
    <row r="14" spans="1:11">
      <c r="A14" s="25"/>
      <c r="B14" s="24" t="s">
        <v>45</v>
      </c>
      <c r="C14" s="33" t="s">
        <v>60</v>
      </c>
      <c r="D14" s="34" t="s">
        <v>26</v>
      </c>
      <c r="E14" s="24" t="s">
        <v>47</v>
      </c>
      <c r="F14" s="12" t="s">
        <v>61</v>
      </c>
      <c r="G14" s="29"/>
      <c r="H14" s="35" t="s">
        <v>55</v>
      </c>
      <c r="I14" s="25"/>
      <c r="J14" s="52" t="s">
        <v>19</v>
      </c>
      <c r="K14" s="25"/>
    </row>
    <row r="15" spans="1:11">
      <c r="A15" s="36" t="s">
        <v>62</v>
      </c>
      <c r="B15" s="37" t="s">
        <v>12</v>
      </c>
      <c r="C15" s="38" t="s">
        <v>63</v>
      </c>
      <c r="D15" s="38" t="s">
        <v>14</v>
      </c>
      <c r="E15" s="38" t="s">
        <v>15</v>
      </c>
      <c r="F15" s="12" t="s">
        <v>64</v>
      </c>
      <c r="G15" s="38" t="s">
        <v>65</v>
      </c>
      <c r="H15" s="38" t="s">
        <v>66</v>
      </c>
      <c r="I15" s="25">
        <f>19701.6/12</f>
        <v>1641.8</v>
      </c>
      <c r="J15" s="53" t="s">
        <v>67</v>
      </c>
      <c r="K15" s="11" t="s">
        <v>68</v>
      </c>
    </row>
    <row r="16" spans="1:11">
      <c r="A16" s="39" t="s">
        <v>69</v>
      </c>
      <c r="B16" s="40" t="s">
        <v>12</v>
      </c>
      <c r="C16" s="41" t="s">
        <v>70</v>
      </c>
      <c r="D16" s="42" t="s">
        <v>26</v>
      </c>
      <c r="E16" s="43" t="s">
        <v>15</v>
      </c>
      <c r="F16" s="12" t="s">
        <v>71</v>
      </c>
      <c r="G16" s="42" t="s">
        <v>72</v>
      </c>
      <c r="H16" s="42" t="s">
        <v>73</v>
      </c>
      <c r="I16" s="25">
        <f>36000/12</f>
        <v>3000</v>
      </c>
      <c r="J16" s="54" t="s">
        <v>19</v>
      </c>
      <c r="K16" s="11" t="s">
        <v>68</v>
      </c>
    </row>
    <row r="17" ht="27" spans="1:11">
      <c r="A17" s="44" t="s">
        <v>74</v>
      </c>
      <c r="B17" s="45" t="s">
        <v>12</v>
      </c>
      <c r="C17" s="46" t="s">
        <v>75</v>
      </c>
      <c r="D17" s="45" t="s">
        <v>14</v>
      </c>
      <c r="E17" s="47" t="s">
        <v>15</v>
      </c>
      <c r="F17" s="12" t="s">
        <v>76</v>
      </c>
      <c r="G17" s="45" t="s">
        <v>77</v>
      </c>
      <c r="H17" s="45" t="s">
        <v>78</v>
      </c>
      <c r="I17" s="25">
        <f>36000/12</f>
        <v>3000</v>
      </c>
      <c r="J17" s="55" t="s">
        <v>79</v>
      </c>
      <c r="K17" s="11" t="s">
        <v>68</v>
      </c>
    </row>
  </sheetData>
  <mergeCells count="8">
    <mergeCell ref="A1:J1"/>
    <mergeCell ref="A2:J2"/>
    <mergeCell ref="A6:A7"/>
    <mergeCell ref="A8:A11"/>
    <mergeCell ref="A12:A14"/>
    <mergeCell ref="K6:K7"/>
    <mergeCell ref="K8:K11"/>
    <mergeCell ref="K12:K1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2019-01-29T01:04:28Z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