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<sst xmlns="http://schemas.openxmlformats.org/spreadsheetml/2006/main" count="76">
  <si>
    <t>西安市保障性住房（经适房）资格联审信息表第000批（原表）</t>
  </si>
  <si>
    <t>基本信息（未央区第 169 批 共 9 户，计 14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</si>
  <si>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</si>
  <si>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</si>
  <si>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</si>
  <si>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</si>
  <si>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</si>
  <si>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</si>
  <si>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</si>
  <si>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</si>
  <si>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</si>
  <si>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</si>
  <si>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</si>
  <si>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</si>
  <si>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刘丹</t>
  </si>
  <si>
    <t>女</t>
  </si>
  <si>
    <t>本人</t>
  </si>
  <si>
    <t>420322****0713182X</t>
  </si>
  <si>
    <t>凤城一路幼儿园</t>
  </si>
  <si>
    <t>未央区未央湖街道</t>
  </si>
  <si>
    <t>离异</t>
  </si>
  <si>
    <t>未央湖</t>
  </si>
  <si>
    <t>成员1</t>
  </si>
  <si>
    <t>殷鸣阳</t>
  </si>
  <si>
    <t>男</t>
  </si>
  <si>
    <t>配偶</t>
  </si>
  <si>
    <t>610112****09081519</t>
  </si>
  <si>
    <t>未婚</t>
  </si>
  <si>
    <t>张利伟</t>
  </si>
  <si>
    <t>610112****09171513</t>
  </si>
  <si>
    <t>西安市灞桥区阳光美洁洗衣房</t>
  </si>
  <si>
    <t>西安市未央区华山分厂福利一区4-2-3</t>
  </si>
  <si>
    <t>草滩</t>
  </si>
  <si>
    <t>安城煜</t>
  </si>
  <si>
    <t>610112****09021533</t>
  </si>
  <si>
    <t>猫窝咖啡</t>
  </si>
  <si>
    <t>西安市未央区华山分厂福利三区1排19号</t>
  </si>
  <si>
    <t>郁娜</t>
  </si>
  <si>
    <t>610431****06163029</t>
  </si>
  <si>
    <t>西安润美生物科技有限公司</t>
  </si>
  <si>
    <t>西安市未央区二府庄1号付1号</t>
  </si>
  <si>
    <t>张家堡</t>
  </si>
  <si>
    <t>王晨</t>
  </si>
  <si>
    <t>610102****01202320</t>
  </si>
  <si>
    <t>陕西浩特实业有限公司</t>
  </si>
  <si>
    <t>赵良宽</t>
  </si>
  <si>
    <t>142601****08162334</t>
  </si>
  <si>
    <t>司机</t>
  </si>
  <si>
    <t>西安市未央区张家堡街道方新社区</t>
  </si>
  <si>
    <t>已婚</t>
  </si>
  <si>
    <t>党红梅</t>
  </si>
  <si>
    <t>610523****11202563</t>
  </si>
  <si>
    <t>上海中聿信商务咨询有限公司西安分公司</t>
  </si>
  <si>
    <t>陕西大荔县范家镇</t>
  </si>
  <si>
    <t>成员2</t>
  </si>
  <si>
    <t>赵婧妍</t>
  </si>
  <si>
    <t>子女</t>
  </si>
  <si>
    <t>610523****12132568</t>
  </si>
  <si>
    <t>楚阳阳</t>
  </si>
  <si>
    <t>610112****1125053x</t>
  </si>
  <si>
    <t>未央区辛家庙</t>
  </si>
  <si>
    <t>辛家庙</t>
  </si>
  <si>
    <t>崔大治</t>
  </si>
  <si>
    <t>610112****10080516</t>
  </si>
  <si>
    <t>无</t>
  </si>
  <si>
    <t>未央区重型机械研究说福利区9号楼2单元16号</t>
  </si>
  <si>
    <t>聂兰英</t>
  </si>
  <si>
    <t>372924****1210154X</t>
  </si>
  <si>
    <t>打零工</t>
  </si>
  <si>
    <t>崔梓航</t>
  </si>
  <si>
    <t>610112****0411051X</t>
  </si>
  <si>
    <t>杨晓燕</t>
  </si>
  <si>
    <t>610112****06100027</t>
  </si>
  <si>
    <t>陕西吉恩自控设备有限公司</t>
  </si>
  <si>
    <t>陕西省未央区徐家湾西航公司红旗东苑小区189楼4门7号</t>
  </si>
  <si>
    <t>徐家湾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</si>
</sst>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5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ahoma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Tahoma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20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2" fillId="16" borderId="6" applyNumberFormat="0" applyAlignment="0" applyProtection="0">
      <alignment vertical="center"/>
    </xf>
    <xf numFmtId="0" fontId="24" fillId="0" borderId="0"/>
    <xf numFmtId="0" fontId="21" fillId="0" borderId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3" fillId="7" borderId="5" applyNumberFormat="0" applyFon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0" borderId="0"/>
    <xf numFmtId="0" fontId="31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50" fillId="9" borderId="12" applyNumberFormat="0" applyAlignment="0" applyProtection="0">
      <alignment vertical="center"/>
    </xf>
    <xf numFmtId="0" fontId="49" fillId="0" borderId="0" applyProtection="0">
      <alignment vertical="center"/>
    </xf>
    <xf numFmtId="0" fontId="31" fillId="0" borderId="0">
      <alignment vertical="center"/>
    </xf>
    <xf numFmtId="0" fontId="34" fillId="9" borderId="6" applyNumberFormat="0" applyAlignment="0" applyProtection="0">
      <alignment vertical="center"/>
    </xf>
    <xf numFmtId="0" fontId="44" fillId="24" borderId="10" applyNumberFormat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4" fillId="0" borderId="0"/>
    <xf numFmtId="0" fontId="32" fillId="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24" fillId="0" borderId="0"/>
    <xf numFmtId="0" fontId="35" fillId="29" borderId="0" applyNumberFormat="0" applyBorder="0" applyAlignment="0" applyProtection="0">
      <alignment vertical="center"/>
    </xf>
    <xf numFmtId="0" fontId="24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49" fillId="0" borderId="0" applyProtection="0">
      <alignment vertical="center"/>
    </xf>
    <xf numFmtId="0" fontId="24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4" fillId="0" borderId="0"/>
    <xf numFmtId="0" fontId="21" fillId="0" borderId="0">
      <alignment vertical="center"/>
    </xf>
    <xf numFmtId="0" fontId="24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31" fillId="0" borderId="0">
      <alignment vertical="center"/>
    </xf>
    <xf numFmtId="0" fontId="24" fillId="0" borderId="0"/>
    <xf numFmtId="0" fontId="3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9" fillId="0" borderId="0" applyProtection="0">
      <alignment vertical="center"/>
    </xf>
    <xf numFmtId="0" fontId="4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4" fillId="0" borderId="0"/>
  </cellStyleXfs>
  <cellXfs count="5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19" applyNumberFormat="1" applyFont="1" applyFill="1" applyBorder="1" applyAlignment="1">
      <alignment horizontal="center" vertical="center" wrapText="1"/>
    </xf>
    <xf numFmtId="0" fontId="2" fillId="2" borderId="2" xfId="119" applyNumberFormat="1" applyFont="1" applyFill="1" applyBorder="1" applyAlignment="1">
      <alignment horizontal="center" vertical="center" wrapText="1"/>
    </xf>
    <xf numFmtId="0" fontId="3" fillId="2" borderId="3" xfId="119" applyFont="1" applyFill="1" applyBorder="1" applyAlignment="1">
      <alignment horizontal="center" vertical="center" wrapText="1"/>
    </xf>
    <xf numFmtId="0" fontId="4" fillId="2" borderId="3" xfId="119" applyFont="1" applyFill="1" applyBorder="1" applyAlignment="1">
      <alignment horizontal="center" vertical="center" wrapText="1"/>
    </xf>
    <xf numFmtId="0" fontId="4" fillId="2" borderId="3" xfId="119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84" applyFont="1" applyBorder="1" applyAlignment="1">
      <alignment horizontal="center" vertical="center"/>
    </xf>
    <xf numFmtId="0" fontId="9" fillId="0" borderId="4" xfId="84" applyFont="1" applyBorder="1" applyAlignment="1">
      <alignment horizontal="center" vertical="center"/>
    </xf>
    <xf numFmtId="0" fontId="10" fillId="0" borderId="4" xfId="59" applyFont="1" applyBorder="1" applyAlignment="1">
      <alignment horizontal="center"/>
    </xf>
    <xf numFmtId="0" fontId="11" fillId="0" borderId="4" xfId="86" applyNumberFormat="1" applyFont="1" applyBorder="1" applyAlignment="1">
      <alignment horizontal="center" vertical="center"/>
    </xf>
    <xf numFmtId="0" fontId="12" fillId="0" borderId="4" xfId="86" applyFont="1" applyBorder="1" applyAlignment="1">
      <alignment horizontal="center" vertical="center"/>
    </xf>
    <xf numFmtId="0" fontId="9" fillId="0" borderId="4" xfId="86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117" applyFont="1" applyBorder="1" applyAlignment="1">
      <alignment horizontal="center" vertical="center" wrapText="1"/>
    </xf>
    <xf numFmtId="0" fontId="16" fillId="0" borderId="4" xfId="117" applyFont="1" applyBorder="1" applyAlignment="1">
      <alignment horizontal="center" vertical="center" wrapText="1"/>
    </xf>
    <xf numFmtId="0" fontId="9" fillId="0" borderId="4" xfId="82" applyFont="1" applyBorder="1" applyAlignment="1">
      <alignment horizontal="center" vertical="center"/>
    </xf>
    <xf numFmtId="0" fontId="16" fillId="0" borderId="4" xfId="118" applyFont="1" applyBorder="1" applyAlignment="1">
      <alignment horizontal="center" vertical="center" wrapText="1"/>
    </xf>
    <xf numFmtId="0" fontId="10" fillId="0" borderId="4" xfId="59" applyFont="1" applyBorder="1" applyAlignment="1">
      <alignment horizontal="center" wrapText="1"/>
    </xf>
    <xf numFmtId="0" fontId="17" fillId="0" borderId="4" xfId="59" applyFont="1" applyBorder="1" applyAlignment="1">
      <alignment horizontal="center"/>
    </xf>
    <xf numFmtId="49" fontId="18" fillId="0" borderId="4" xfId="95" applyNumberFormat="1" applyFont="1" applyBorder="1" applyAlignment="1">
      <alignment horizontal="center" vertical="center"/>
    </xf>
    <xf numFmtId="49" fontId="19" fillId="0" borderId="4" xfId="95" applyNumberFormat="1" applyFont="1" applyBorder="1" applyAlignment="1">
      <alignment horizontal="center" vertical="center"/>
    </xf>
    <xf numFmtId="49" fontId="19" fillId="0" borderId="4" xfId="95" applyNumberFormat="1" applyFont="1" applyBorder="1" applyAlignment="1">
      <alignment horizontal="center" vertical="center" wrapText="1"/>
    </xf>
    <xf numFmtId="49" fontId="18" fillId="0" borderId="4" xfId="99" applyNumberFormat="1" applyFont="1" applyBorder="1" applyAlignment="1">
      <alignment horizontal="center" vertical="center"/>
    </xf>
    <xf numFmtId="49" fontId="19" fillId="0" borderId="4" xfId="99" applyNumberFormat="1" applyFont="1" applyBorder="1" applyAlignment="1">
      <alignment horizontal="center" vertical="center"/>
    </xf>
    <xf numFmtId="49" fontId="19" fillId="0" borderId="4" xfId="99" applyNumberFormat="1" applyFont="1" applyBorder="1" applyAlignment="1">
      <alignment horizontal="center" vertical="center" wrapText="1"/>
    </xf>
    <xf numFmtId="0" fontId="20" fillId="0" borderId="4" xfId="92" applyFont="1" applyBorder="1" applyAlignment="1">
      <alignment horizontal="center"/>
    </xf>
    <xf numFmtId="49" fontId="20" fillId="0" borderId="4" xfId="92" applyNumberFormat="1" applyFont="1" applyBorder="1" applyAlignment="1">
      <alignment horizontal="center"/>
    </xf>
    <xf numFmtId="49" fontId="19" fillId="0" borderId="4" xfId="92" applyNumberFormat="1" applyFont="1" applyBorder="1" applyAlignment="1">
      <alignment horizontal="center"/>
    </xf>
    <xf numFmtId="49" fontId="21" fillId="0" borderId="4" xfId="92" applyNumberFormat="1" applyBorder="1" applyAlignment="1">
      <alignment horizontal="center"/>
    </xf>
    <xf numFmtId="0" fontId="22" fillId="0" borderId="4" xfId="98" applyFont="1" applyBorder="1" applyAlignment="1">
      <alignment horizontal="center" vertical="center" wrapText="1"/>
    </xf>
    <xf numFmtId="0" fontId="23" fillId="0" borderId="4" xfId="98" applyFont="1" applyBorder="1" applyAlignment="1">
      <alignment horizontal="center" vertical="center" wrapText="1"/>
    </xf>
    <xf numFmtId="0" fontId="23" fillId="0" borderId="4" xfId="4" applyFont="1" applyBorder="1" applyAlignment="1">
      <alignment horizontal="center" vertical="center" wrapText="1"/>
    </xf>
    <xf numFmtId="0" fontId="24" fillId="0" borderId="4" xfId="107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26" fillId="0" borderId="4" xfId="109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7" fillId="0" borderId="4" xfId="0" applyFont="1" applyBorder="1" applyAlignment="1"/>
    <xf numFmtId="0" fontId="0" fillId="0" borderId="4" xfId="59" applyFill="1" applyBorder="1" applyAlignment="1">
      <alignment horizontal="center" vertical="center"/>
    </xf>
    <xf numFmtId="0" fontId="9" fillId="0" borderId="4" xfId="93" applyFont="1" applyBorder="1" applyAlignment="1">
      <alignment horizontal="center" vertical="center"/>
    </xf>
    <xf numFmtId="0" fontId="28" fillId="0" borderId="4" xfId="116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9" fillId="0" borderId="4" xfId="116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/>
    </xf>
    <xf numFmtId="49" fontId="19" fillId="0" borderId="4" xfId="97" applyNumberFormat="1" applyFont="1" applyBorder="1" applyAlignment="1">
      <alignment horizontal="center" vertical="center"/>
    </xf>
    <xf numFmtId="49" fontId="19" fillId="0" borderId="4" xfId="5" applyNumberFormat="1" applyFont="1" applyBorder="1" applyAlignment="1">
      <alignment horizontal="center" vertical="center"/>
    </xf>
    <xf numFmtId="49" fontId="20" fillId="0" borderId="4" xfId="94" applyNumberFormat="1" applyFont="1" applyBorder="1" applyAlignment="1">
      <alignment horizontal="center"/>
    </xf>
    <xf numFmtId="0" fontId="28" fillId="0" borderId="4" xfId="105" applyFont="1" applyBorder="1" applyAlignment="1">
      <alignment horizontal="center" vertical="center"/>
    </xf>
    <xf numFmtId="0" fontId="24" fillId="0" borderId="4" xfId="88" applyFont="1" applyFill="1" applyBorder="1" applyAlignment="1">
      <alignment horizontal="center" vertical="center"/>
    </xf>
  </cellXfs>
  <cellStyles count="120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2 5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31" xfId="31"/>
    <cellStyle name="常规 26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常规 21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常规 10" xfId="59"/>
    <cellStyle name="40% - 强调文字颜色 6" xfId="60" builtinId="51"/>
    <cellStyle name="常规 2 10" xfId="61"/>
    <cellStyle name="60% - 强调文字颜色 6" xfId="62" builtinId="52"/>
    <cellStyle name="常规 2 4" xfId="63"/>
    <cellStyle name="常规 11" xfId="64"/>
    <cellStyle name="常规 13" xfId="65"/>
    <cellStyle name="常规 14" xfId="66"/>
    <cellStyle name="常规 20" xfId="67"/>
    <cellStyle name="常规 15" xfId="68"/>
    <cellStyle name="常规 22" xfId="69"/>
    <cellStyle name="常规 17" xfId="70"/>
    <cellStyle name="常规 23" xfId="71"/>
    <cellStyle name="常规 18" xfId="72"/>
    <cellStyle name="常规 24" xfId="73"/>
    <cellStyle name="常规 19" xfId="74"/>
    <cellStyle name="常规 2" xfId="75"/>
    <cellStyle name="常规 2 6" xfId="76"/>
    <cellStyle name="常规 2 7" xfId="77"/>
    <cellStyle name="常规 2 8" xfId="78"/>
    <cellStyle name="常规 2 9" xfId="79"/>
    <cellStyle name="常规 30" xfId="80"/>
    <cellStyle name="常规 25" xfId="81"/>
    <cellStyle name="常规 32" xfId="82"/>
    <cellStyle name="常规 27" xfId="83"/>
    <cellStyle name="常规 33" xfId="84"/>
    <cellStyle name="常规 28" xfId="85"/>
    <cellStyle name="常规 34" xfId="86"/>
    <cellStyle name="常规 29" xfId="87"/>
    <cellStyle name="常规 3" xfId="88"/>
    <cellStyle name="常规 3 2" xfId="89"/>
    <cellStyle name="常规 3 3" xfId="90"/>
    <cellStyle name="常规 3 4" xfId="91"/>
    <cellStyle name="常规 40" xfId="92"/>
    <cellStyle name="常规 35" xfId="93"/>
    <cellStyle name="常规 41" xfId="94"/>
    <cellStyle name="常规 36" xfId="95"/>
    <cellStyle name="常规 42" xfId="96"/>
    <cellStyle name="常规 37" xfId="97"/>
    <cellStyle name="常规 43" xfId="98"/>
    <cellStyle name="常规 38" xfId="99"/>
    <cellStyle name="常规 4" xfId="100"/>
    <cellStyle name="常规 4 2" xfId="101"/>
    <cellStyle name="常规 4 3" xfId="102"/>
    <cellStyle name="常规 4 4" xfId="103"/>
    <cellStyle name="常规 50" xfId="104"/>
    <cellStyle name="常规 45" xfId="105"/>
    <cellStyle name="常规 51" xfId="106"/>
    <cellStyle name="常规 46" xfId="107"/>
    <cellStyle name="常规 47" xfId="108"/>
    <cellStyle name="常规 48" xfId="109"/>
    <cellStyle name="常规 5" xfId="110"/>
    <cellStyle name="常规 5 3" xfId="111"/>
    <cellStyle name="常规 5 4" xfId="112"/>
    <cellStyle name="常规 6 2" xfId="113"/>
    <cellStyle name="常规 6 3" xfId="114"/>
    <cellStyle name="常规 6 4" xfId="115"/>
    <cellStyle name="常规 7" xfId="116"/>
    <cellStyle name="常规 8" xfId="117"/>
    <cellStyle name="常规 9" xfId="118"/>
    <cellStyle name="常规_莲湖区12批60户联审" xfId="11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F11" sqref="F11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54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44" t="s">
        <v>11</v>
      </c>
      <c r="K3" s="45" t="s">
        <v>12</v>
      </c>
    </row>
    <row r="4" spans="1:11">
      <c r="A4" s="11">
        <v>1</v>
      </c>
      <c r="B4" s="12" t="s">
        <v>13</v>
      </c>
      <c r="C4" s="13" t="s">
        <v>14</v>
      </c>
      <c r="D4" s="14" t="s">
        <v>15</v>
      </c>
      <c r="E4" s="15" t="s">
        <v>16</v>
      </c>
      <c r="F4" s="16" t="s">
        <v>17</v>
      </c>
      <c r="G4" s="17" t="s">
        <v>18</v>
      </c>
      <c r="H4" s="18" t="s">
        <v>19</v>
      </c>
      <c r="I4" s="46">
        <f>23000/12</f>
        <v>1916.66666666667</v>
      </c>
      <c r="J4" s="47" t="s">
        <v>20</v>
      </c>
      <c r="K4" s="42" t="s">
        <v>21</v>
      </c>
    </row>
    <row r="5" spans="1:11">
      <c r="A5" s="11"/>
      <c r="B5" s="19" t="s">
        <v>22</v>
      </c>
      <c r="C5" s="13" t="s">
        <v>23</v>
      </c>
      <c r="D5" s="14" t="s">
        <v>24</v>
      </c>
      <c r="E5" s="15" t="s">
        <v>25</v>
      </c>
      <c r="F5" s="16" t="s">
        <v>26</v>
      </c>
      <c r="G5" s="17"/>
      <c r="H5" s="18" t="s">
        <v>19</v>
      </c>
      <c r="I5" s="46"/>
      <c r="J5" s="48" t="s">
        <v>27</v>
      </c>
      <c r="K5" s="49"/>
    </row>
    <row r="6" s="1" customFormat="1" spans="1:11">
      <c r="A6" s="20">
        <v>2</v>
      </c>
      <c r="B6" s="21" t="s">
        <v>13</v>
      </c>
      <c r="C6" s="22" t="s">
        <v>28</v>
      </c>
      <c r="D6" s="23" t="s">
        <v>24</v>
      </c>
      <c r="E6" s="24" t="s">
        <v>16</v>
      </c>
      <c r="F6" s="16" t="s">
        <v>29</v>
      </c>
      <c r="G6" s="25" t="s">
        <v>30</v>
      </c>
      <c r="H6" s="26" t="s">
        <v>31</v>
      </c>
      <c r="I6" s="20">
        <f>27600/12</f>
        <v>2300</v>
      </c>
      <c r="J6" s="50" t="s">
        <v>27</v>
      </c>
      <c r="K6" s="51" t="s">
        <v>32</v>
      </c>
    </row>
    <row r="7" spans="1:11">
      <c r="A7" s="11">
        <v>3</v>
      </c>
      <c r="B7" s="12" t="s">
        <v>13</v>
      </c>
      <c r="C7" s="27" t="s">
        <v>33</v>
      </c>
      <c r="D7" s="15" t="s">
        <v>24</v>
      </c>
      <c r="E7" s="15" t="s">
        <v>16</v>
      </c>
      <c r="F7" s="16" t="s">
        <v>34</v>
      </c>
      <c r="G7" s="26" t="s">
        <v>35</v>
      </c>
      <c r="H7" s="26" t="s">
        <v>36</v>
      </c>
      <c r="I7" s="11">
        <f>27600/12</f>
        <v>2300</v>
      </c>
      <c r="J7" s="15" t="s">
        <v>27</v>
      </c>
      <c r="K7" s="52" t="s">
        <v>32</v>
      </c>
    </row>
    <row r="8" spans="1:11">
      <c r="A8" s="11">
        <v>4</v>
      </c>
      <c r="B8" s="12" t="s">
        <v>13</v>
      </c>
      <c r="C8" s="28" t="s">
        <v>37</v>
      </c>
      <c r="D8" s="29" t="s">
        <v>15</v>
      </c>
      <c r="E8" s="30" t="s">
        <v>16</v>
      </c>
      <c r="F8" s="16" t="s">
        <v>38</v>
      </c>
      <c r="G8" s="29" t="s">
        <v>39</v>
      </c>
      <c r="H8" s="29" t="s">
        <v>40</v>
      </c>
      <c r="I8" s="11">
        <f>30000/12</f>
        <v>2500</v>
      </c>
      <c r="J8" s="53" t="s">
        <v>27</v>
      </c>
      <c r="K8" s="42" t="s">
        <v>41</v>
      </c>
    </row>
    <row r="9" spans="1:11">
      <c r="A9" s="11">
        <v>5</v>
      </c>
      <c r="B9" s="12" t="s">
        <v>13</v>
      </c>
      <c r="C9" s="31" t="s">
        <v>42</v>
      </c>
      <c r="D9" s="32" t="s">
        <v>15</v>
      </c>
      <c r="E9" s="33" t="s">
        <v>16</v>
      </c>
      <c r="F9" s="16" t="s">
        <v>43</v>
      </c>
      <c r="G9" s="32" t="s">
        <v>44</v>
      </c>
      <c r="H9" s="32" t="s">
        <v>40</v>
      </c>
      <c r="I9" s="11">
        <f>31200/12</f>
        <v>2600</v>
      </c>
      <c r="J9" s="54" t="s">
        <v>27</v>
      </c>
      <c r="K9" s="42" t="s">
        <v>41</v>
      </c>
    </row>
    <row r="10" spans="1:11">
      <c r="A10" s="11">
        <v>6</v>
      </c>
      <c r="B10" s="12" t="s">
        <v>13</v>
      </c>
      <c r="C10" s="34" t="s">
        <v>45</v>
      </c>
      <c r="D10" s="34" t="s">
        <v>24</v>
      </c>
      <c r="E10" s="34" t="s">
        <v>16</v>
      </c>
      <c r="F10" s="16" t="s">
        <v>46</v>
      </c>
      <c r="G10" s="35" t="s">
        <v>47</v>
      </c>
      <c r="H10" s="36" t="s">
        <v>48</v>
      </c>
      <c r="I10" s="11">
        <f>21800/12</f>
        <v>1816.66666666667</v>
      </c>
      <c r="J10" s="55" t="s">
        <v>49</v>
      </c>
      <c r="K10" s="42" t="s">
        <v>41</v>
      </c>
    </row>
    <row r="11" spans="1:11">
      <c r="A11" s="11"/>
      <c r="B11" s="19" t="s">
        <v>22</v>
      </c>
      <c r="C11" s="34" t="s">
        <v>50</v>
      </c>
      <c r="D11" s="34" t="s">
        <v>15</v>
      </c>
      <c r="E11" s="34" t="s">
        <v>25</v>
      </c>
      <c r="F11" s="16" t="s">
        <v>51</v>
      </c>
      <c r="G11" s="35" t="s">
        <v>52</v>
      </c>
      <c r="H11" s="36" t="s">
        <v>53</v>
      </c>
      <c r="I11" s="11">
        <f>20800/12</f>
        <v>1733.33333333333</v>
      </c>
      <c r="J11" s="55" t="s">
        <v>49</v>
      </c>
      <c r="K11" s="49"/>
    </row>
    <row r="12" spans="1:11">
      <c r="A12" s="11"/>
      <c r="B12" s="19" t="s">
        <v>54</v>
      </c>
      <c r="C12" s="34" t="s">
        <v>55</v>
      </c>
      <c r="D12" s="34" t="s">
        <v>15</v>
      </c>
      <c r="E12" s="34" t="s">
        <v>56</v>
      </c>
      <c r="F12" s="16" t="s">
        <v>57</v>
      </c>
      <c r="G12" s="37"/>
      <c r="H12" s="36" t="s">
        <v>48</v>
      </c>
      <c r="I12" s="11"/>
      <c r="J12" s="54" t="s">
        <v>27</v>
      </c>
      <c r="K12" s="49"/>
    </row>
    <row r="13" spans="1:11">
      <c r="A13" s="11">
        <v>7</v>
      </c>
      <c r="B13" s="12" t="s">
        <v>13</v>
      </c>
      <c r="C13" s="38" t="s">
        <v>58</v>
      </c>
      <c r="D13" s="39" t="s">
        <v>24</v>
      </c>
      <c r="E13" s="20" t="s">
        <v>16</v>
      </c>
      <c r="F13" s="16" t="s">
        <v>59</v>
      </c>
      <c r="G13" s="40"/>
      <c r="H13" s="40" t="s">
        <v>60</v>
      </c>
      <c r="I13" s="11">
        <f>24000/12</f>
        <v>2000</v>
      </c>
      <c r="J13" s="56" t="s">
        <v>27</v>
      </c>
      <c r="K13" s="52" t="s">
        <v>61</v>
      </c>
    </row>
    <row r="14" spans="1:11">
      <c r="A14" s="41">
        <v>8</v>
      </c>
      <c r="B14" s="41" t="s">
        <v>13</v>
      </c>
      <c r="C14" s="41" t="s">
        <v>62</v>
      </c>
      <c r="D14" s="41" t="s">
        <v>24</v>
      </c>
      <c r="E14" s="41" t="s">
        <v>16</v>
      </c>
      <c r="F14" s="16" t="s">
        <v>63</v>
      </c>
      <c r="G14" s="41" t="s">
        <v>64</v>
      </c>
      <c r="H14" s="41" t="s">
        <v>65</v>
      </c>
      <c r="I14" s="49"/>
      <c r="J14" s="55" t="s">
        <v>49</v>
      </c>
      <c r="K14" s="42" t="s">
        <v>61</v>
      </c>
    </row>
    <row r="15" spans="1:11">
      <c r="A15" s="41"/>
      <c r="B15" s="41" t="s">
        <v>22</v>
      </c>
      <c r="C15" s="41" t="s">
        <v>66</v>
      </c>
      <c r="D15" s="41" t="s">
        <v>15</v>
      </c>
      <c r="E15" s="41" t="s">
        <v>25</v>
      </c>
      <c r="F15" s="16" t="s">
        <v>67</v>
      </c>
      <c r="G15" s="41" t="s">
        <v>68</v>
      </c>
      <c r="H15" s="41" t="s">
        <v>65</v>
      </c>
      <c r="I15" s="49">
        <f>25800/12</f>
        <v>2150</v>
      </c>
      <c r="J15" s="55" t="s">
        <v>49</v>
      </c>
      <c r="K15" s="49"/>
    </row>
    <row r="16" spans="1:11">
      <c r="A16" s="41"/>
      <c r="B16" s="41" t="s">
        <v>54</v>
      </c>
      <c r="C16" s="41" t="s">
        <v>69</v>
      </c>
      <c r="D16" s="41" t="s">
        <v>24</v>
      </c>
      <c r="E16" s="41" t="s">
        <v>56</v>
      </c>
      <c r="F16" s="16" t="s">
        <v>70</v>
      </c>
      <c r="G16" s="41"/>
      <c r="H16" s="41" t="s">
        <v>65</v>
      </c>
      <c r="I16" s="49"/>
      <c r="J16" s="54" t="s">
        <v>27</v>
      </c>
      <c r="K16" s="49"/>
    </row>
    <row r="17" spans="1:11">
      <c r="A17" s="11">
        <v>9</v>
      </c>
      <c r="B17" s="12" t="s">
        <v>13</v>
      </c>
      <c r="C17" s="42" t="s">
        <v>71</v>
      </c>
      <c r="D17" s="42" t="s">
        <v>15</v>
      </c>
      <c r="E17" s="42" t="s">
        <v>16</v>
      </c>
      <c r="F17" s="16" t="s">
        <v>72</v>
      </c>
      <c r="G17" s="42" t="s">
        <v>73</v>
      </c>
      <c r="H17" s="43" t="s">
        <v>74</v>
      </c>
      <c r="I17" s="49">
        <f>30000/12</f>
        <v>2500</v>
      </c>
      <c r="J17" s="57" t="s">
        <v>20</v>
      </c>
      <c r="K17" s="42" t="s">
        <v>75</v>
      </c>
    </row>
  </sheetData>
  <mergeCells count="8">
    <mergeCell ref="A1:J1"/>
    <mergeCell ref="A2:J2"/>
    <mergeCell ref="A4:A5"/>
    <mergeCell ref="A10:A12"/>
    <mergeCell ref="A14:A16"/>
    <mergeCell ref="K4:K5"/>
    <mergeCell ref="K10:K12"/>
    <mergeCell ref="K14:K1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2019-01-29T01:07:50Z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