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<sst xmlns="http://schemas.openxmlformats.org/spreadsheetml/2006/main" count="143">
  <si>
    <t>西安市保障性住房（经适房）资格联审信息表第000批（原表）</t>
  </si>
  <si>
    <t>基本信息（未央区第 166 批 共 17 户，计 36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</si>
  <si>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</si>
  <si>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</si>
  <si>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</si>
  <si>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</si>
  <si>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</si>
  <si>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</si>
  <si>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</si>
  <si>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</si>
  <si>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</si>
  <si>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</si>
  <si>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</si>
  <si>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</si>
  <si>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黄艳</t>
  </si>
  <si>
    <t>女</t>
  </si>
  <si>
    <t>本人</t>
  </si>
  <si>
    <t>510502****04100726</t>
  </si>
  <si>
    <t>西安齐丰铁路器材有限公司</t>
  </si>
  <si>
    <r>
      <rPr>
        <sz val="11"/>
        <color theme="1"/>
        <rFont val="宋体"/>
        <charset val="134"/>
      </rPr>
      <t>西安市未央区二府庄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号付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</t>
    </r>
  </si>
  <si>
    <t>未婚</t>
  </si>
  <si>
    <t>张家堡</t>
  </si>
  <si>
    <t>赵媛媛</t>
  </si>
  <si>
    <t>612725****11180424</t>
  </si>
  <si>
    <t>陕西黄陵矿业有限公司铁路运输公司</t>
  </si>
  <si>
    <t>薛大龙</t>
  </si>
  <si>
    <t>男</t>
  </si>
  <si>
    <t>610629****07093217</t>
  </si>
  <si>
    <t>数码修图师</t>
  </si>
  <si>
    <t>已婚</t>
  </si>
  <si>
    <t>成员1</t>
  </si>
  <si>
    <t>赵娟娜</t>
  </si>
  <si>
    <t>配偶</t>
  </si>
  <si>
    <t>610629****06150024</t>
  </si>
  <si>
    <t>在家带小孩</t>
  </si>
  <si>
    <t>成员2</t>
  </si>
  <si>
    <t>薛瑾萱</t>
  </si>
  <si>
    <t>子女</t>
  </si>
  <si>
    <t>610629****0806002X</t>
  </si>
  <si>
    <t>无</t>
  </si>
  <si>
    <t>吴迪</t>
  </si>
  <si>
    <t>610104****11012625</t>
  </si>
  <si>
    <t>未央区方新社区</t>
  </si>
  <si>
    <t>西安市未央区张家堡街道方新社区</t>
  </si>
  <si>
    <t>张勇</t>
  </si>
  <si>
    <t>654322****1009001X</t>
  </si>
  <si>
    <t>西安市市政建设（集团）有限公司</t>
  </si>
  <si>
    <t>张霁阳</t>
  </si>
  <si>
    <t>610112****09012511</t>
  </si>
  <si>
    <t>王攀攀</t>
  </si>
  <si>
    <t>410526****03047687</t>
  </si>
  <si>
    <t>方欣冷鲜城利利水产批发部</t>
  </si>
  <si>
    <t>陈秀成</t>
  </si>
  <si>
    <t>420107****12242917</t>
  </si>
  <si>
    <t>西安果谷生物科技有限公司</t>
  </si>
  <si>
    <r>
      <rPr>
        <sz val="11"/>
        <color theme="1"/>
        <rFont val="宋体"/>
        <charset val="134"/>
      </rPr>
      <t>湖北省武汉市青山区冶金</t>
    </r>
    <r>
      <rPr>
        <sz val="11"/>
        <color theme="1"/>
        <rFont val="Tahoma"/>
        <charset val="134"/>
      </rPr>
      <t>109</t>
    </r>
    <r>
      <rPr>
        <sz val="11"/>
        <color theme="1"/>
        <rFont val="宋体"/>
        <charset val="134"/>
      </rPr>
      <t>街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门</t>
    </r>
    <r>
      <rPr>
        <sz val="11"/>
        <color theme="1"/>
        <rFont val="Tahoma"/>
        <charset val="134"/>
      </rPr>
      <t>23</t>
    </r>
    <r>
      <rPr>
        <sz val="11"/>
        <color theme="1"/>
        <rFont val="宋体"/>
        <charset val="134"/>
      </rPr>
      <t>号</t>
    </r>
  </si>
  <si>
    <t>陈益禄</t>
  </si>
  <si>
    <t>420107****07211011</t>
  </si>
  <si>
    <t>侯云霞</t>
  </si>
  <si>
    <t>142723****10204129</t>
  </si>
  <si>
    <t>张家堡联合社区</t>
  </si>
  <si>
    <t>张龙国</t>
  </si>
  <si>
    <t>510121****03100053</t>
  </si>
  <si>
    <t>中车永济电机有限公司</t>
  </si>
  <si>
    <t>张宇轩</t>
  </si>
  <si>
    <t>140881****08130098</t>
  </si>
  <si>
    <t>穆芳</t>
  </si>
  <si>
    <t>610203****12205029</t>
  </si>
  <si>
    <t>西安医学院校医院</t>
  </si>
  <si>
    <t>草滩100号</t>
  </si>
  <si>
    <t>离异</t>
  </si>
  <si>
    <t>未央湖</t>
  </si>
  <si>
    <t>何艳</t>
  </si>
  <si>
    <t>530326****09183146</t>
  </si>
  <si>
    <t>马琳口腔医院</t>
  </si>
  <si>
    <t>西安市未央区草滩100号</t>
  </si>
  <si>
    <t>草滩</t>
  </si>
  <si>
    <t>仲静毅</t>
  </si>
  <si>
    <t>610112****06260540</t>
  </si>
  <si>
    <t>未央区城改办</t>
  </si>
  <si>
    <t>未央区仲家巷106号</t>
  </si>
  <si>
    <t>辛家庙</t>
  </si>
  <si>
    <t>薛璐</t>
  </si>
  <si>
    <t>610111****11143014</t>
  </si>
  <si>
    <t>尚欧装饰装修有限责任公司</t>
  </si>
  <si>
    <t>灞桥区席王街道</t>
  </si>
  <si>
    <t>薛梓诺</t>
  </si>
  <si>
    <t>610112****10030529</t>
  </si>
  <si>
    <t>同上</t>
  </si>
  <si>
    <t>杜黎辉</t>
  </si>
  <si>
    <t>610525****02211638</t>
  </si>
  <si>
    <t>西安华瑞工矿设备有限公司</t>
  </si>
  <si>
    <t>西安市未央区太元路371号12栋2单元13层1号</t>
  </si>
  <si>
    <t>孙王娟</t>
  </si>
  <si>
    <t>610525****0104198X</t>
  </si>
  <si>
    <t>西安龙图装饰材料有限公司</t>
  </si>
  <si>
    <t>陕西省澄城县王庄镇路井村</t>
  </si>
  <si>
    <t>杜星雨</t>
  </si>
  <si>
    <t>610525****06141925</t>
  </si>
  <si>
    <t>吴立国</t>
  </si>
  <si>
    <t>610112****01180518</t>
  </si>
  <si>
    <t>西安交通总公司第三公司</t>
  </si>
  <si>
    <t>陕重社区</t>
  </si>
  <si>
    <t>王姣</t>
  </si>
  <si>
    <t>610121****04265585</t>
  </si>
  <si>
    <t>长安区新北村</t>
  </si>
  <si>
    <t>吴星帝</t>
  </si>
  <si>
    <t>610112****03240537</t>
  </si>
  <si>
    <t>上学</t>
  </si>
  <si>
    <t>武琪祺</t>
  </si>
  <si>
    <t>610528****06024824</t>
  </si>
  <si>
    <t>陕西昌盛德商贸有限公司</t>
  </si>
  <si>
    <t>未央宫派出所288附2号</t>
  </si>
  <si>
    <t>未央宫</t>
  </si>
  <si>
    <t>武建强</t>
  </si>
  <si>
    <t>610112****06070012</t>
  </si>
  <si>
    <t>陕西航空工业物资有限公司</t>
  </si>
  <si>
    <t>徐家湾西航社区</t>
  </si>
  <si>
    <t>徐家湾</t>
  </si>
  <si>
    <t>王立萍</t>
  </si>
  <si>
    <t>150105****08277327</t>
  </si>
  <si>
    <t>未央区红旗东路3号</t>
  </si>
  <si>
    <t>张立武</t>
  </si>
  <si>
    <t>150404****01226017</t>
  </si>
  <si>
    <t>中铁十二局第四工程有限公司</t>
  </si>
  <si>
    <t>张悦嘉</t>
  </si>
  <si>
    <t>610112****11170027</t>
  </si>
  <si>
    <t>成员3</t>
  </si>
  <si>
    <t>张淳嘉</t>
  </si>
  <si>
    <t>610112****03300022</t>
  </si>
  <si>
    <t>司飞娥</t>
  </si>
  <si>
    <t>610124****07153647</t>
  </si>
  <si>
    <t>陕西建工空港建设投资有限公司</t>
  </si>
  <si>
    <t>徐家湾社区</t>
  </si>
  <si>
    <t>孙雪婷</t>
  </si>
  <si>
    <t>610112****01142063</t>
  </si>
  <si>
    <t>谢淑芹</t>
  </si>
  <si>
    <t>612128****10027027</t>
  </si>
  <si>
    <t>郭承刚</t>
  </si>
  <si>
    <t>610112****02290015</t>
  </si>
  <si>
    <t>西航公司五十四车间</t>
  </si>
  <si>
    <t>郭家宇</t>
  </si>
  <si>
    <t>610112****03302019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</si>
</sst>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5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2"/>
      <name val="仿宋_GB2312"/>
      <charset val="134"/>
    </font>
    <font>
      <sz val="11"/>
      <color rgb="FF000000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Tahoma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8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5" fillId="19" borderId="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44" fontId="33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3" fillId="26" borderId="11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48" fillId="0" borderId="5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50" fillId="13" borderId="10" applyNumberFormat="0" applyAlignment="0" applyProtection="0">
      <alignment vertical="center"/>
    </xf>
    <xf numFmtId="0" fontId="35" fillId="0" borderId="0" applyProtection="0">
      <alignment vertical="center"/>
    </xf>
    <xf numFmtId="0" fontId="19" fillId="0" borderId="0">
      <alignment vertical="center"/>
    </xf>
    <xf numFmtId="0" fontId="41" fillId="13" borderId="7" applyNumberFormat="0" applyAlignment="0" applyProtection="0">
      <alignment vertical="center"/>
    </xf>
    <xf numFmtId="0" fontId="51" fillId="28" borderId="12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0" fillId="0" borderId="0">
      <alignment vertical="center"/>
    </xf>
    <xf numFmtId="0" fontId="46" fillId="0" borderId="8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42" fillId="0" borderId="0"/>
    <xf numFmtId="0" fontId="32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2" fillId="0" borderId="0"/>
    <xf numFmtId="0" fontId="30" fillId="0" borderId="0">
      <alignment vertical="center"/>
    </xf>
    <xf numFmtId="0" fontId="42" fillId="0" borderId="0"/>
    <xf numFmtId="0" fontId="30" fillId="0" borderId="0">
      <alignment vertical="center"/>
    </xf>
    <xf numFmtId="0" fontId="42" fillId="0" borderId="0"/>
    <xf numFmtId="0" fontId="30" fillId="0" borderId="0">
      <alignment vertical="center"/>
    </xf>
    <xf numFmtId="0" fontId="3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5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35" fillId="0" borderId="0" applyProtection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2" fillId="0" borderId="0">
      <alignment vertical="center"/>
    </xf>
    <xf numFmtId="0" fontId="19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4" fillId="0" borderId="0"/>
  </cellStyleXfs>
  <cellXfs count="5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27" applyNumberFormat="1" applyFont="1" applyFill="1" applyBorder="1" applyAlignment="1">
      <alignment horizontal="center" vertical="center" wrapText="1"/>
    </xf>
    <xf numFmtId="0" fontId="2" fillId="2" borderId="2" xfId="127" applyNumberFormat="1" applyFont="1" applyFill="1" applyBorder="1" applyAlignment="1">
      <alignment horizontal="center" vertical="center" wrapText="1"/>
    </xf>
    <xf numFmtId="0" fontId="3" fillId="2" borderId="3" xfId="127" applyFont="1" applyFill="1" applyBorder="1" applyAlignment="1">
      <alignment horizontal="center" vertical="center" wrapText="1"/>
    </xf>
    <xf numFmtId="0" fontId="4" fillId="2" borderId="3" xfId="127" applyFont="1" applyFill="1" applyBorder="1" applyAlignment="1">
      <alignment horizontal="center" vertical="center" wrapText="1"/>
    </xf>
    <xf numFmtId="0" fontId="4" fillId="2" borderId="3" xfId="127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71" applyFont="1" applyBorder="1" applyAlignment="1">
      <alignment horizontal="center" vertical="center"/>
    </xf>
    <xf numFmtId="0" fontId="7" fillId="0" borderId="4" xfId="7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4" xfId="7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95" applyFont="1" applyBorder="1" applyAlignment="1">
      <alignment horizontal="center" vertical="center"/>
    </xf>
    <xf numFmtId="0" fontId="14" fillId="0" borderId="4" xfId="95" applyFont="1" applyBorder="1" applyAlignment="1">
      <alignment horizontal="center" vertical="center"/>
    </xf>
    <xf numFmtId="0" fontId="6" fillId="0" borderId="4" xfId="95" applyFont="1" applyBorder="1" applyAlignment="1">
      <alignment horizontal="center" vertical="center"/>
    </xf>
    <xf numFmtId="0" fontId="15" fillId="0" borderId="4" xfId="58" applyFont="1" applyBorder="1" applyAlignment="1">
      <alignment horizontal="center"/>
    </xf>
    <xf numFmtId="0" fontId="16" fillId="0" borderId="4" xfId="58" applyFont="1" applyBorder="1" applyAlignment="1">
      <alignment horizontal="center"/>
    </xf>
    <xf numFmtId="0" fontId="16" fillId="0" borderId="4" xfId="58" applyFont="1" applyBorder="1" applyAlignment="1">
      <alignment horizontal="center" wrapText="1"/>
    </xf>
    <xf numFmtId="0" fontId="17" fillId="0" borderId="4" xfId="108" applyFont="1" applyFill="1" applyBorder="1" applyAlignment="1">
      <alignment horizontal="center" vertical="center" wrapText="1"/>
    </xf>
    <xf numFmtId="0" fontId="17" fillId="0" borderId="4" xfId="110" applyFont="1" applyFill="1" applyBorder="1" applyAlignment="1">
      <alignment horizontal="center" vertical="center" wrapText="1"/>
    </xf>
    <xf numFmtId="0" fontId="18" fillId="0" borderId="4" xfId="99" applyFont="1" applyFill="1" applyBorder="1" applyAlignment="1">
      <alignment horizontal="center" vertical="center" wrapText="1"/>
    </xf>
    <xf numFmtId="0" fontId="18" fillId="0" borderId="4" xfId="107" applyFont="1" applyFill="1" applyBorder="1" applyAlignment="1">
      <alignment horizontal="center" vertical="center" wrapText="1"/>
    </xf>
    <xf numFmtId="0" fontId="18" fillId="0" borderId="4" xfId="106" applyFont="1" applyFill="1" applyBorder="1" applyAlignment="1">
      <alignment horizontal="center" vertical="center" wrapText="1"/>
    </xf>
    <xf numFmtId="0" fontId="18" fillId="0" borderId="4" xfId="111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3" fillId="0" borderId="4" xfId="73" applyFont="1" applyBorder="1" applyAlignment="1">
      <alignment horizontal="center" vertical="center" wrapText="1"/>
    </xf>
    <xf numFmtId="0" fontId="24" fillId="0" borderId="4" xfId="73" applyFont="1" applyBorder="1" applyAlignment="1">
      <alignment horizontal="center" vertical="center" wrapText="1"/>
    </xf>
    <xf numFmtId="0" fontId="24" fillId="0" borderId="4" xfId="118" applyFont="1" applyBorder="1" applyAlignment="1">
      <alignment horizontal="center" vertical="center" wrapText="1"/>
    </xf>
    <xf numFmtId="0" fontId="24" fillId="0" borderId="4" xfId="16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/>
    <xf numFmtId="0" fontId="27" fillId="0" borderId="4" xfId="32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4" xfId="97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17" fillId="0" borderId="4" xfId="112" applyFont="1" applyFill="1" applyBorder="1" applyAlignment="1">
      <alignment horizontal="center" vertical="center" wrapText="1"/>
    </xf>
    <xf numFmtId="0" fontId="18" fillId="0" borderId="4" xfId="109" applyFont="1" applyFill="1" applyBorder="1" applyAlignment="1">
      <alignment horizontal="center" vertical="center" wrapText="1"/>
    </xf>
    <xf numFmtId="0" fontId="29" fillId="0" borderId="4" xfId="124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28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2 1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 2 13" xfId="38"/>
    <cellStyle name="汇总" xfId="39" builtinId="25"/>
    <cellStyle name="好" xfId="40" builtinId="26"/>
    <cellStyle name="常规 21" xfId="41"/>
    <cellStyle name="常规 16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2 10" xfId="60"/>
    <cellStyle name="60% - 强调文字颜色 6" xfId="61" builtinId="52"/>
    <cellStyle name="常规 11" xfId="62"/>
    <cellStyle name="常规 13" xfId="63"/>
    <cellStyle name="常规 14" xfId="64"/>
    <cellStyle name="常规 20" xfId="65"/>
    <cellStyle name="常规 15" xfId="66"/>
    <cellStyle name="常规 22" xfId="67"/>
    <cellStyle name="常规 17" xfId="68"/>
    <cellStyle name="常规 23" xfId="69"/>
    <cellStyle name="常规 18" xfId="70"/>
    <cellStyle name="常规 24" xfId="71"/>
    <cellStyle name="常规 19" xfId="72"/>
    <cellStyle name="常规 2" xfId="73"/>
    <cellStyle name="常规 2 12" xfId="74"/>
    <cellStyle name="常规 2 14" xfId="75"/>
    <cellStyle name="常规 2 20" xfId="76"/>
    <cellStyle name="常规 2 15" xfId="77"/>
    <cellStyle name="常规 2 21" xfId="78"/>
    <cellStyle name="常规 2 16" xfId="79"/>
    <cellStyle name="常规 2 22" xfId="80"/>
    <cellStyle name="常规 2 17" xfId="81"/>
    <cellStyle name="常规 2 23" xfId="82"/>
    <cellStyle name="常规 2 18" xfId="83"/>
    <cellStyle name="常规 2 19" xfId="84"/>
    <cellStyle name="常规 2 2" xfId="85"/>
    <cellStyle name="常规 2 3" xfId="86"/>
    <cellStyle name="常规 2 4" xfId="87"/>
    <cellStyle name="常规 2 5" xfId="88"/>
    <cellStyle name="常规 2 6" xfId="89"/>
    <cellStyle name="常规 2 7" xfId="90"/>
    <cellStyle name="常规 2 8" xfId="91"/>
    <cellStyle name="常规 2 9" xfId="92"/>
    <cellStyle name="常规 30" xfId="93"/>
    <cellStyle name="常规 25" xfId="94"/>
    <cellStyle name="常规 32" xfId="95"/>
    <cellStyle name="常规 27" xfId="96"/>
    <cellStyle name="常规 33" xfId="97"/>
    <cellStyle name="常规 28" xfId="98"/>
    <cellStyle name="常规 34" xfId="99"/>
    <cellStyle name="常规 29" xfId="100"/>
    <cellStyle name="常规 3" xfId="101"/>
    <cellStyle name="常规 3 2" xfId="102"/>
    <cellStyle name="常规 3 3" xfId="103"/>
    <cellStyle name="常规 3 4" xfId="104"/>
    <cellStyle name="常规 40" xfId="105"/>
    <cellStyle name="常规 35" xfId="106"/>
    <cellStyle name="常规 41" xfId="107"/>
    <cellStyle name="常规 36" xfId="108"/>
    <cellStyle name="常规 42" xfId="109"/>
    <cellStyle name="常规 37" xfId="110"/>
    <cellStyle name="常规 43" xfId="111"/>
    <cellStyle name="常规 38" xfId="112"/>
    <cellStyle name="常规 4" xfId="113"/>
    <cellStyle name="常规 4 2" xfId="114"/>
    <cellStyle name="常规 4 3" xfId="115"/>
    <cellStyle name="常规 4 4" xfId="116"/>
    <cellStyle name="常规 45" xfId="117"/>
    <cellStyle name="常规 5" xfId="118"/>
    <cellStyle name="常规 5 3" xfId="119"/>
    <cellStyle name="常规 5 4" xfId="120"/>
    <cellStyle name="常规 6 2" xfId="121"/>
    <cellStyle name="常规 6 3" xfId="122"/>
    <cellStyle name="常规 6 4" xfId="123"/>
    <cellStyle name="常规 7" xfId="124"/>
    <cellStyle name="常规 8" xfId="125"/>
    <cellStyle name="常规 9" xfId="126"/>
    <cellStyle name="常规_莲湖区12批60户联审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F15" sqref="F15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9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40.5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47" t="s">
        <v>11</v>
      </c>
      <c r="K3" s="48" t="s">
        <v>12</v>
      </c>
    </row>
    <row r="4" s="1" customFormat="1" ht="22.5" customHeight="1" spans="1:11">
      <c r="A4" s="11">
        <v>1</v>
      </c>
      <c r="B4" s="12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3" t="s">
        <v>18</v>
      </c>
      <c r="H4" s="13" t="s">
        <v>19</v>
      </c>
      <c r="I4" s="49">
        <f>23000/12</f>
        <v>1916.66666666667</v>
      </c>
      <c r="J4" s="13" t="s">
        <v>20</v>
      </c>
      <c r="K4" s="50" t="s">
        <v>21</v>
      </c>
    </row>
    <row r="5" s="1" customFormat="1" spans="1:11">
      <c r="A5" s="15">
        <v>2</v>
      </c>
      <c r="B5" s="16" t="s">
        <v>13</v>
      </c>
      <c r="C5" s="13" t="s">
        <v>22</v>
      </c>
      <c r="D5" s="13" t="s">
        <v>15</v>
      </c>
      <c r="E5" s="13" t="s">
        <v>16</v>
      </c>
      <c r="F5" s="14" t="s">
        <v>23</v>
      </c>
      <c r="G5" s="13" t="s">
        <v>24</v>
      </c>
      <c r="H5" s="13" t="s">
        <v>19</v>
      </c>
      <c r="I5" s="15">
        <f>31200/12</f>
        <v>2600</v>
      </c>
      <c r="J5" s="13" t="s">
        <v>20</v>
      </c>
      <c r="K5" s="50" t="s">
        <v>21</v>
      </c>
    </row>
    <row r="6" spans="1:11">
      <c r="A6" s="17">
        <v>3</v>
      </c>
      <c r="B6" s="18" t="s">
        <v>13</v>
      </c>
      <c r="C6" s="13" t="s">
        <v>25</v>
      </c>
      <c r="D6" s="13" t="s">
        <v>26</v>
      </c>
      <c r="E6" s="13" t="s">
        <v>16</v>
      </c>
      <c r="F6" s="14" t="s">
        <v>27</v>
      </c>
      <c r="G6" s="13" t="s">
        <v>28</v>
      </c>
      <c r="H6" s="13" t="s">
        <v>19</v>
      </c>
      <c r="I6" s="17">
        <f>63600/12</f>
        <v>5300</v>
      </c>
      <c r="J6" s="13" t="s">
        <v>29</v>
      </c>
      <c r="K6" s="13" t="s">
        <v>21</v>
      </c>
    </row>
    <row r="7" spans="1:11">
      <c r="A7" s="17"/>
      <c r="B7" s="19" t="s">
        <v>30</v>
      </c>
      <c r="C7" s="13" t="s">
        <v>31</v>
      </c>
      <c r="D7" s="13" t="s">
        <v>15</v>
      </c>
      <c r="E7" s="13" t="s">
        <v>32</v>
      </c>
      <c r="F7" s="14" t="s">
        <v>33</v>
      </c>
      <c r="G7" s="13" t="s">
        <v>34</v>
      </c>
      <c r="H7" s="13" t="s">
        <v>19</v>
      </c>
      <c r="I7" s="17"/>
      <c r="J7" s="13" t="s">
        <v>29</v>
      </c>
      <c r="K7" s="20"/>
    </row>
    <row r="8" spans="1:11">
      <c r="A8" s="17"/>
      <c r="B8" s="19" t="s">
        <v>35</v>
      </c>
      <c r="C8" s="13" t="s">
        <v>36</v>
      </c>
      <c r="D8" s="13" t="s">
        <v>15</v>
      </c>
      <c r="E8" s="13" t="s">
        <v>37</v>
      </c>
      <c r="F8" s="14" t="s">
        <v>38</v>
      </c>
      <c r="G8" s="13" t="s">
        <v>39</v>
      </c>
      <c r="H8" s="13" t="s">
        <v>19</v>
      </c>
      <c r="I8" s="17"/>
      <c r="J8" s="13" t="s">
        <v>20</v>
      </c>
      <c r="K8" s="20"/>
    </row>
    <row r="9" spans="1:11">
      <c r="A9" s="17">
        <v>4</v>
      </c>
      <c r="B9" s="18" t="s">
        <v>13</v>
      </c>
      <c r="C9" s="13" t="s">
        <v>40</v>
      </c>
      <c r="D9" s="13" t="s">
        <v>15</v>
      </c>
      <c r="E9" s="13" t="s">
        <v>16</v>
      </c>
      <c r="F9" s="14" t="s">
        <v>41</v>
      </c>
      <c r="G9" s="13" t="s">
        <v>42</v>
      </c>
      <c r="H9" s="13" t="s">
        <v>43</v>
      </c>
      <c r="I9" s="17">
        <f>36000/12</f>
        <v>3000</v>
      </c>
      <c r="J9" s="13" t="s">
        <v>29</v>
      </c>
      <c r="K9" s="13" t="s">
        <v>21</v>
      </c>
    </row>
    <row r="10" spans="1:11">
      <c r="A10" s="17"/>
      <c r="B10" s="19" t="s">
        <v>30</v>
      </c>
      <c r="C10" s="13" t="s">
        <v>44</v>
      </c>
      <c r="D10" s="13" t="s">
        <v>26</v>
      </c>
      <c r="E10" s="13" t="s">
        <v>32</v>
      </c>
      <c r="F10" s="14" t="s">
        <v>45</v>
      </c>
      <c r="G10" s="13" t="s">
        <v>46</v>
      </c>
      <c r="H10" s="13" t="s">
        <v>43</v>
      </c>
      <c r="I10" s="17">
        <f>42000/12</f>
        <v>3500</v>
      </c>
      <c r="J10" s="13" t="s">
        <v>29</v>
      </c>
      <c r="K10" s="20"/>
    </row>
    <row r="11" spans="1:11">
      <c r="A11" s="17"/>
      <c r="B11" s="19" t="s">
        <v>35</v>
      </c>
      <c r="C11" s="13" t="s">
        <v>47</v>
      </c>
      <c r="D11" s="13" t="s">
        <v>26</v>
      </c>
      <c r="E11" s="13" t="s">
        <v>37</v>
      </c>
      <c r="F11" s="14" t="s">
        <v>48</v>
      </c>
      <c r="G11" s="20"/>
      <c r="H11" s="13" t="s">
        <v>43</v>
      </c>
      <c r="I11" s="17"/>
      <c r="J11" s="13" t="s">
        <v>20</v>
      </c>
      <c r="K11" s="20"/>
    </row>
    <row r="12" spans="1:11">
      <c r="A12" s="17">
        <v>5</v>
      </c>
      <c r="B12" s="18" t="s">
        <v>13</v>
      </c>
      <c r="C12" s="13" t="s">
        <v>49</v>
      </c>
      <c r="D12" s="13" t="s">
        <v>15</v>
      </c>
      <c r="E12" s="13" t="s">
        <v>16</v>
      </c>
      <c r="F12" s="14" t="s">
        <v>50</v>
      </c>
      <c r="G12" s="13" t="s">
        <v>51</v>
      </c>
      <c r="H12" s="13" t="s">
        <v>19</v>
      </c>
      <c r="I12" s="17">
        <f>25000/12</f>
        <v>2083.33333333333</v>
      </c>
      <c r="J12" s="13" t="s">
        <v>29</v>
      </c>
      <c r="K12" s="13" t="s">
        <v>21</v>
      </c>
    </row>
    <row r="13" spans="1:11">
      <c r="A13" s="17"/>
      <c r="B13" s="19" t="s">
        <v>30</v>
      </c>
      <c r="C13" s="13" t="s">
        <v>52</v>
      </c>
      <c r="D13" s="13" t="s">
        <v>26</v>
      </c>
      <c r="E13" s="13" t="s">
        <v>32</v>
      </c>
      <c r="F13" s="14" t="s">
        <v>53</v>
      </c>
      <c r="G13" s="13" t="s">
        <v>54</v>
      </c>
      <c r="H13" s="13" t="s">
        <v>55</v>
      </c>
      <c r="I13" s="17">
        <f>36000/12</f>
        <v>3000</v>
      </c>
      <c r="J13" s="13" t="s">
        <v>29</v>
      </c>
      <c r="K13" s="20"/>
    </row>
    <row r="14" spans="1:11">
      <c r="A14" s="17"/>
      <c r="B14" s="19" t="s">
        <v>35</v>
      </c>
      <c r="C14" s="13" t="s">
        <v>56</v>
      </c>
      <c r="D14" s="13" t="s">
        <v>26</v>
      </c>
      <c r="E14" s="13" t="s">
        <v>37</v>
      </c>
      <c r="F14" s="14" t="s">
        <v>57</v>
      </c>
      <c r="G14" s="13" t="s">
        <v>39</v>
      </c>
      <c r="H14" s="13" t="s">
        <v>55</v>
      </c>
      <c r="I14" s="17"/>
      <c r="J14" s="13" t="s">
        <v>20</v>
      </c>
      <c r="K14" s="20"/>
    </row>
    <row r="15" spans="1:11">
      <c r="A15" s="17">
        <v>6</v>
      </c>
      <c r="B15" s="18" t="s">
        <v>13</v>
      </c>
      <c r="C15" s="21" t="s">
        <v>58</v>
      </c>
      <c r="D15" s="22" t="s">
        <v>15</v>
      </c>
      <c r="E15" s="15" t="s">
        <v>16</v>
      </c>
      <c r="F15" s="14" t="s">
        <v>59</v>
      </c>
      <c r="G15" s="17"/>
      <c r="H15" s="22" t="s">
        <v>60</v>
      </c>
      <c r="I15" s="17"/>
      <c r="J15" s="13" t="s">
        <v>29</v>
      </c>
      <c r="K15" s="13" t="s">
        <v>21</v>
      </c>
    </row>
    <row r="16" spans="1:11">
      <c r="A16" s="17"/>
      <c r="B16" s="19" t="s">
        <v>30</v>
      </c>
      <c r="C16" s="22" t="s">
        <v>61</v>
      </c>
      <c r="D16" s="22" t="s">
        <v>26</v>
      </c>
      <c r="E16" s="15" t="s">
        <v>32</v>
      </c>
      <c r="F16" s="14" t="s">
        <v>62</v>
      </c>
      <c r="G16" s="22" t="s">
        <v>63</v>
      </c>
      <c r="H16" s="22" t="s">
        <v>60</v>
      </c>
      <c r="I16" s="17">
        <f>54000/12</f>
        <v>4500</v>
      </c>
      <c r="J16" s="13" t="s">
        <v>29</v>
      </c>
      <c r="K16" s="20"/>
    </row>
    <row r="17" spans="1:11">
      <c r="A17" s="17"/>
      <c r="B17" s="19" t="s">
        <v>35</v>
      </c>
      <c r="C17" s="22" t="s">
        <v>64</v>
      </c>
      <c r="D17" s="22" t="s">
        <v>26</v>
      </c>
      <c r="E17" s="15" t="s">
        <v>37</v>
      </c>
      <c r="F17" s="14" t="s">
        <v>65</v>
      </c>
      <c r="G17" s="17"/>
      <c r="H17" s="22" t="s">
        <v>60</v>
      </c>
      <c r="I17" s="17"/>
      <c r="J17" s="13" t="s">
        <v>20</v>
      </c>
      <c r="K17" s="20"/>
    </row>
    <row r="18" spans="1:11">
      <c r="A18" s="17">
        <v>7</v>
      </c>
      <c r="B18" s="18" t="s">
        <v>13</v>
      </c>
      <c r="C18" s="23" t="s">
        <v>66</v>
      </c>
      <c r="D18" s="24" t="s">
        <v>15</v>
      </c>
      <c r="E18" s="24" t="s">
        <v>16</v>
      </c>
      <c r="F18" s="14" t="s">
        <v>67</v>
      </c>
      <c r="G18" s="25" t="s">
        <v>68</v>
      </c>
      <c r="H18" s="24" t="s">
        <v>69</v>
      </c>
      <c r="I18" s="17">
        <f>24000/12</f>
        <v>2000</v>
      </c>
      <c r="J18" s="51" t="s">
        <v>70</v>
      </c>
      <c r="K18" s="13" t="s">
        <v>71</v>
      </c>
    </row>
    <row r="19" spans="1:11">
      <c r="A19" s="17">
        <v>8</v>
      </c>
      <c r="B19" s="18" t="s">
        <v>13</v>
      </c>
      <c r="C19" s="26" t="s">
        <v>72</v>
      </c>
      <c r="D19" s="27" t="s">
        <v>15</v>
      </c>
      <c r="E19" s="27" t="s">
        <v>16</v>
      </c>
      <c r="F19" s="14" t="s">
        <v>73</v>
      </c>
      <c r="G19" s="28" t="s">
        <v>74</v>
      </c>
      <c r="H19" s="28" t="s">
        <v>75</v>
      </c>
      <c r="I19" s="17">
        <f>24000/12</f>
        <v>2000</v>
      </c>
      <c r="J19" s="27" t="s">
        <v>20</v>
      </c>
      <c r="K19" s="52" t="s">
        <v>76</v>
      </c>
    </row>
    <row r="20" spans="1:11">
      <c r="A20" s="17">
        <v>9</v>
      </c>
      <c r="B20" s="18" t="s">
        <v>13</v>
      </c>
      <c r="C20" s="29" t="s">
        <v>77</v>
      </c>
      <c r="D20" s="29" t="s">
        <v>15</v>
      </c>
      <c r="E20" s="15" t="s">
        <v>16</v>
      </c>
      <c r="F20" s="14" t="s">
        <v>78</v>
      </c>
      <c r="G20" s="30" t="s">
        <v>79</v>
      </c>
      <c r="H20" s="30" t="s">
        <v>80</v>
      </c>
      <c r="I20" s="17">
        <f>15000/12</f>
        <v>1250</v>
      </c>
      <c r="J20" s="53" t="s">
        <v>29</v>
      </c>
      <c r="K20" s="13" t="s">
        <v>81</v>
      </c>
    </row>
    <row r="21" spans="1:11">
      <c r="A21" s="17"/>
      <c r="B21" s="19" t="s">
        <v>30</v>
      </c>
      <c r="C21" s="29" t="s">
        <v>82</v>
      </c>
      <c r="D21" s="29" t="s">
        <v>26</v>
      </c>
      <c r="E21" s="15" t="s">
        <v>32</v>
      </c>
      <c r="F21" s="14" t="s">
        <v>83</v>
      </c>
      <c r="G21" s="30" t="s">
        <v>84</v>
      </c>
      <c r="H21" s="30" t="s">
        <v>85</v>
      </c>
      <c r="I21" s="17">
        <f>30000/12</f>
        <v>2500</v>
      </c>
      <c r="J21" s="53" t="s">
        <v>29</v>
      </c>
      <c r="K21" s="20"/>
    </row>
    <row r="22" spans="1:11">
      <c r="A22" s="17"/>
      <c r="B22" s="19" t="s">
        <v>35</v>
      </c>
      <c r="C22" s="29" t="s">
        <v>86</v>
      </c>
      <c r="D22" s="29" t="s">
        <v>15</v>
      </c>
      <c r="E22" s="15" t="s">
        <v>37</v>
      </c>
      <c r="F22" s="14" t="s">
        <v>87</v>
      </c>
      <c r="G22" s="30" t="s">
        <v>39</v>
      </c>
      <c r="H22" s="30" t="s">
        <v>88</v>
      </c>
      <c r="I22" s="17"/>
      <c r="J22" s="53" t="s">
        <v>20</v>
      </c>
      <c r="K22" s="20"/>
    </row>
    <row r="23" spans="1:11">
      <c r="A23" s="17">
        <v>10</v>
      </c>
      <c r="B23" s="18" t="s">
        <v>13</v>
      </c>
      <c r="C23" s="31" t="s">
        <v>89</v>
      </c>
      <c r="D23" s="31" t="s">
        <v>26</v>
      </c>
      <c r="E23" s="15" t="s">
        <v>16</v>
      </c>
      <c r="F23" s="14" t="s">
        <v>90</v>
      </c>
      <c r="G23" s="32" t="s">
        <v>91</v>
      </c>
      <c r="H23" s="32" t="s">
        <v>92</v>
      </c>
      <c r="I23" s="17">
        <f>39600/12</f>
        <v>3300</v>
      </c>
      <c r="J23" s="54" t="s">
        <v>29</v>
      </c>
      <c r="K23" s="13" t="s">
        <v>81</v>
      </c>
    </row>
    <row r="24" spans="1:11">
      <c r="A24" s="17"/>
      <c r="B24" s="19" t="s">
        <v>30</v>
      </c>
      <c r="C24" s="22" t="s">
        <v>93</v>
      </c>
      <c r="D24" s="22" t="s">
        <v>15</v>
      </c>
      <c r="E24" s="15" t="s">
        <v>32</v>
      </c>
      <c r="F24" s="14" t="s">
        <v>94</v>
      </c>
      <c r="G24" s="32" t="s">
        <v>95</v>
      </c>
      <c r="H24" s="13" t="s">
        <v>96</v>
      </c>
      <c r="I24" s="17">
        <f>38400/12</f>
        <v>3200</v>
      </c>
      <c r="J24" s="54" t="s">
        <v>29</v>
      </c>
      <c r="K24" s="20"/>
    </row>
    <row r="25" spans="1:11">
      <c r="A25" s="17"/>
      <c r="B25" s="19" t="s">
        <v>35</v>
      </c>
      <c r="C25" s="33" t="s">
        <v>97</v>
      </c>
      <c r="D25" s="33" t="s">
        <v>15</v>
      </c>
      <c r="E25" s="15" t="s">
        <v>37</v>
      </c>
      <c r="F25" s="14" t="s">
        <v>98</v>
      </c>
      <c r="G25" s="17"/>
      <c r="H25" s="32" t="s">
        <v>92</v>
      </c>
      <c r="I25" s="17"/>
      <c r="J25" s="54" t="s">
        <v>20</v>
      </c>
      <c r="K25" s="20"/>
    </row>
    <row r="26" spans="1:11">
      <c r="A26" s="17">
        <v>11</v>
      </c>
      <c r="B26" s="18" t="s">
        <v>13</v>
      </c>
      <c r="C26" s="34" t="s">
        <v>99</v>
      </c>
      <c r="D26" s="34" t="s">
        <v>26</v>
      </c>
      <c r="E26" s="15" t="s">
        <v>16</v>
      </c>
      <c r="F26" s="14" t="s">
        <v>100</v>
      </c>
      <c r="G26" s="35" t="s">
        <v>101</v>
      </c>
      <c r="H26" s="35" t="s">
        <v>102</v>
      </c>
      <c r="I26" s="17">
        <f>43200/12</f>
        <v>3600</v>
      </c>
      <c r="J26" s="54" t="s">
        <v>29</v>
      </c>
      <c r="K26" s="13" t="s">
        <v>81</v>
      </c>
    </row>
    <row r="27" spans="1:11">
      <c r="A27" s="17"/>
      <c r="B27" s="19" t="s">
        <v>30</v>
      </c>
      <c r="C27" s="34" t="s">
        <v>103</v>
      </c>
      <c r="D27" s="34" t="s">
        <v>15</v>
      </c>
      <c r="E27" s="15" t="s">
        <v>32</v>
      </c>
      <c r="F27" s="14" t="s">
        <v>104</v>
      </c>
      <c r="G27" s="35" t="s">
        <v>39</v>
      </c>
      <c r="H27" s="35" t="s">
        <v>105</v>
      </c>
      <c r="I27" s="17"/>
      <c r="J27" s="54" t="s">
        <v>29</v>
      </c>
      <c r="K27" s="20"/>
    </row>
    <row r="28" spans="1:11">
      <c r="A28" s="17"/>
      <c r="B28" s="19" t="s">
        <v>35</v>
      </c>
      <c r="C28" s="34" t="s">
        <v>106</v>
      </c>
      <c r="D28" s="34" t="s">
        <v>26</v>
      </c>
      <c r="E28" s="15" t="s">
        <v>37</v>
      </c>
      <c r="F28" s="14" t="s">
        <v>107</v>
      </c>
      <c r="G28" s="35" t="s">
        <v>108</v>
      </c>
      <c r="H28" s="35" t="s">
        <v>102</v>
      </c>
      <c r="I28" s="17"/>
      <c r="J28" s="54" t="s">
        <v>20</v>
      </c>
      <c r="K28" s="20"/>
    </row>
    <row r="29" spans="1:11">
      <c r="A29" s="36">
        <v>12</v>
      </c>
      <c r="B29" s="37" t="s">
        <v>13</v>
      </c>
      <c r="C29" s="38" t="s">
        <v>109</v>
      </c>
      <c r="D29" s="39" t="s">
        <v>15</v>
      </c>
      <c r="E29" s="40" t="s">
        <v>16</v>
      </c>
      <c r="F29" s="14" t="s">
        <v>110</v>
      </c>
      <c r="G29" s="39" t="s">
        <v>111</v>
      </c>
      <c r="H29" s="39" t="s">
        <v>112</v>
      </c>
      <c r="I29" s="20">
        <f>31200/12</f>
        <v>2600</v>
      </c>
      <c r="J29" s="39" t="s">
        <v>20</v>
      </c>
      <c r="K29" s="13" t="s">
        <v>113</v>
      </c>
    </row>
    <row r="30" s="2" customFormat="1" spans="1:11">
      <c r="A30" s="17">
        <v>13</v>
      </c>
      <c r="B30" s="18" t="s">
        <v>13</v>
      </c>
      <c r="C30" s="21" t="s">
        <v>114</v>
      </c>
      <c r="D30" s="22" t="s">
        <v>26</v>
      </c>
      <c r="E30" s="19" t="s">
        <v>16</v>
      </c>
      <c r="F30" s="14" t="s">
        <v>115</v>
      </c>
      <c r="G30" s="22" t="s">
        <v>116</v>
      </c>
      <c r="H30" s="22" t="s">
        <v>117</v>
      </c>
      <c r="I30" s="17">
        <f>22476/12</f>
        <v>1873</v>
      </c>
      <c r="J30" s="39" t="s">
        <v>20</v>
      </c>
      <c r="K30" s="52" t="s">
        <v>118</v>
      </c>
    </row>
    <row r="31" s="1" customFormat="1" spans="1:11">
      <c r="A31" s="15">
        <v>14</v>
      </c>
      <c r="B31" s="16" t="s">
        <v>13</v>
      </c>
      <c r="C31" s="41" t="s">
        <v>119</v>
      </c>
      <c r="D31" s="42" t="s">
        <v>15</v>
      </c>
      <c r="E31" s="15" t="s">
        <v>16</v>
      </c>
      <c r="F31" s="14" t="s">
        <v>120</v>
      </c>
      <c r="G31" s="43"/>
      <c r="H31" s="44" t="s">
        <v>121</v>
      </c>
      <c r="I31" s="15"/>
      <c r="J31" s="55" t="s">
        <v>29</v>
      </c>
      <c r="K31" s="50" t="s">
        <v>118</v>
      </c>
    </row>
    <row r="32" s="1" customFormat="1" spans="1:11">
      <c r="A32" s="15"/>
      <c r="B32" s="19" t="s">
        <v>30</v>
      </c>
      <c r="C32" s="41" t="s">
        <v>122</v>
      </c>
      <c r="D32" s="42" t="s">
        <v>26</v>
      </c>
      <c r="E32" s="15" t="s">
        <v>32</v>
      </c>
      <c r="F32" s="14" t="s">
        <v>123</v>
      </c>
      <c r="G32" s="45" t="s">
        <v>124</v>
      </c>
      <c r="H32" s="44" t="s">
        <v>121</v>
      </c>
      <c r="I32" s="15">
        <f>84000/12</f>
        <v>7000</v>
      </c>
      <c r="J32" s="55" t="s">
        <v>29</v>
      </c>
      <c r="K32" s="56"/>
    </row>
    <row r="33" s="1" customFormat="1" spans="1:11">
      <c r="A33" s="15"/>
      <c r="B33" s="19" t="s">
        <v>35</v>
      </c>
      <c r="C33" s="41" t="s">
        <v>125</v>
      </c>
      <c r="D33" s="42" t="s">
        <v>15</v>
      </c>
      <c r="E33" s="15" t="s">
        <v>37</v>
      </c>
      <c r="F33" s="14" t="s">
        <v>126</v>
      </c>
      <c r="G33" s="15"/>
      <c r="H33" s="44" t="s">
        <v>121</v>
      </c>
      <c r="I33" s="15"/>
      <c r="J33" s="55" t="s">
        <v>20</v>
      </c>
      <c r="K33" s="56"/>
    </row>
    <row r="34" s="1" customFormat="1" spans="1:11">
      <c r="A34" s="15"/>
      <c r="B34" s="19" t="s">
        <v>127</v>
      </c>
      <c r="C34" s="41" t="s">
        <v>128</v>
      </c>
      <c r="D34" s="42" t="s">
        <v>15</v>
      </c>
      <c r="E34" s="15" t="s">
        <v>37</v>
      </c>
      <c r="F34" s="14" t="s">
        <v>129</v>
      </c>
      <c r="G34" s="46"/>
      <c r="H34" s="44" t="s">
        <v>121</v>
      </c>
      <c r="I34" s="15"/>
      <c r="J34" s="55" t="s">
        <v>20</v>
      </c>
      <c r="K34" s="56"/>
    </row>
    <row r="35" s="2" customFormat="1" spans="1:11">
      <c r="A35" s="17">
        <v>15</v>
      </c>
      <c r="B35" s="18" t="s">
        <v>13</v>
      </c>
      <c r="C35" s="21" t="s">
        <v>130</v>
      </c>
      <c r="D35" s="22" t="s">
        <v>15</v>
      </c>
      <c r="E35" s="15" t="s">
        <v>16</v>
      </c>
      <c r="F35" s="14" t="s">
        <v>131</v>
      </c>
      <c r="G35" s="22" t="s">
        <v>132</v>
      </c>
      <c r="H35" s="22" t="s">
        <v>133</v>
      </c>
      <c r="I35" s="17">
        <f>30000/12</f>
        <v>2500</v>
      </c>
      <c r="J35" s="55" t="s">
        <v>20</v>
      </c>
      <c r="K35" s="52" t="s">
        <v>118</v>
      </c>
    </row>
    <row r="36" s="2" customFormat="1" spans="1:11">
      <c r="A36" s="17">
        <v>16</v>
      </c>
      <c r="B36" s="18" t="s">
        <v>13</v>
      </c>
      <c r="C36" s="21" t="s">
        <v>134</v>
      </c>
      <c r="D36" s="22" t="s">
        <v>15</v>
      </c>
      <c r="E36" s="15" t="s">
        <v>16</v>
      </c>
      <c r="F36" s="14" t="s">
        <v>135</v>
      </c>
      <c r="G36" s="19"/>
      <c r="H36" s="22" t="s">
        <v>117</v>
      </c>
      <c r="I36" s="17">
        <f>21600/12</f>
        <v>1800</v>
      </c>
      <c r="J36" s="55" t="s">
        <v>20</v>
      </c>
      <c r="K36" s="52" t="s">
        <v>118</v>
      </c>
    </row>
    <row r="37" s="2" customFormat="1" spans="1:11">
      <c r="A37" s="17">
        <v>17</v>
      </c>
      <c r="B37" s="18" t="s">
        <v>13</v>
      </c>
      <c r="C37" s="21" t="s">
        <v>136</v>
      </c>
      <c r="D37" s="22" t="s">
        <v>15</v>
      </c>
      <c r="E37" s="15" t="s">
        <v>16</v>
      </c>
      <c r="F37" s="14" t="s">
        <v>137</v>
      </c>
      <c r="G37" s="17"/>
      <c r="H37" s="22" t="s">
        <v>117</v>
      </c>
      <c r="I37" s="17"/>
      <c r="J37" s="55" t="s">
        <v>29</v>
      </c>
      <c r="K37" s="13" t="s">
        <v>118</v>
      </c>
    </row>
    <row r="38" s="2" customFormat="1" spans="1:11">
      <c r="A38" s="17"/>
      <c r="B38" s="19" t="s">
        <v>30</v>
      </c>
      <c r="C38" s="22" t="s">
        <v>138</v>
      </c>
      <c r="D38" s="22" t="s">
        <v>26</v>
      </c>
      <c r="E38" s="15" t="s">
        <v>32</v>
      </c>
      <c r="F38" s="14" t="s">
        <v>139</v>
      </c>
      <c r="G38" s="22" t="s">
        <v>140</v>
      </c>
      <c r="H38" s="22" t="s">
        <v>117</v>
      </c>
      <c r="I38" s="17">
        <f>54000/12</f>
        <v>4500</v>
      </c>
      <c r="J38" s="55" t="s">
        <v>29</v>
      </c>
      <c r="K38" s="20"/>
    </row>
    <row r="39" s="2" customFormat="1" spans="1:11">
      <c r="A39" s="17"/>
      <c r="B39" s="19" t="s">
        <v>35</v>
      </c>
      <c r="C39" s="22" t="s">
        <v>141</v>
      </c>
      <c r="D39" s="22" t="s">
        <v>26</v>
      </c>
      <c r="E39" s="15" t="s">
        <v>37</v>
      </c>
      <c r="F39" s="14" t="s">
        <v>142</v>
      </c>
      <c r="G39" s="17"/>
      <c r="H39" s="22" t="s">
        <v>117</v>
      </c>
      <c r="I39" s="17"/>
      <c r="J39" s="55" t="s">
        <v>20</v>
      </c>
      <c r="K39" s="20"/>
    </row>
  </sheetData>
  <mergeCells count="20">
    <mergeCell ref="A1:J1"/>
    <mergeCell ref="A2:J2"/>
    <mergeCell ref="A6:A8"/>
    <mergeCell ref="A9:A11"/>
    <mergeCell ref="A12:A14"/>
    <mergeCell ref="A15:A17"/>
    <mergeCell ref="A20:A22"/>
    <mergeCell ref="A23:A25"/>
    <mergeCell ref="A26:A28"/>
    <mergeCell ref="A31:A34"/>
    <mergeCell ref="A37:A39"/>
    <mergeCell ref="K6:K8"/>
    <mergeCell ref="K9:K11"/>
    <mergeCell ref="K12:K14"/>
    <mergeCell ref="K15:K17"/>
    <mergeCell ref="K20:K22"/>
    <mergeCell ref="K23:K25"/>
    <mergeCell ref="K26:K28"/>
    <mergeCell ref="K31:K34"/>
    <mergeCell ref="K37:K3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2019-01-07T01:08:47Z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