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<sst xmlns="http://schemas.openxmlformats.org/spreadsheetml/2006/main" count="118">
  <si>
    <t>西安市保障性住房（限价房）资格联审信息表第000批（原表）</t>
  </si>
  <si>
    <t>基本信息（未央区 第 156 批 共 18 户，计 28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</si>
  <si>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</si>
  <si>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</si>
  <si>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</si>
  <si>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</si>
  <si>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</si>
  <si>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</si>
  <si>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</si>
  <si>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</si>
  <si>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</si>
  <si>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</si>
  <si>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</si>
  <si>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杨华</t>
  </si>
  <si>
    <t>男</t>
  </si>
  <si>
    <t>本人</t>
  </si>
  <si>
    <t>610424****03186133</t>
  </si>
  <si>
    <t>陕西新洲建筑工程劳务有限公司</t>
  </si>
  <si>
    <t>草滩100号</t>
  </si>
  <si>
    <t>未婚</t>
  </si>
  <si>
    <t>未央湖</t>
  </si>
  <si>
    <t>金鼎晨</t>
  </si>
  <si>
    <t>412828****12180616</t>
  </si>
  <si>
    <t>西安软通动力技术服务有限公司</t>
  </si>
  <si>
    <t>未央区草滩100号</t>
  </si>
  <si>
    <t>已婚</t>
  </si>
  <si>
    <t>草滩</t>
  </si>
  <si>
    <t>成员1</t>
  </si>
  <si>
    <t>沈朵朵</t>
  </si>
  <si>
    <t>女</t>
  </si>
  <si>
    <t>配偶</t>
  </si>
  <si>
    <t>412828****02170668</t>
  </si>
  <si>
    <t>无</t>
  </si>
  <si>
    <t>河南省新蔡县宋岗乡沈寨村</t>
  </si>
  <si>
    <t>成员2</t>
  </si>
  <si>
    <t>金一诺</t>
  </si>
  <si>
    <t>子女</t>
  </si>
  <si>
    <t>411729****10010142</t>
  </si>
  <si>
    <t>杨文涛</t>
  </si>
  <si>
    <t>610481****11121817</t>
  </si>
  <si>
    <t>陕西扬天企业管理咨询有限公司</t>
  </si>
  <si>
    <t>未央宫派出所288附2号</t>
  </si>
  <si>
    <t>未央宫</t>
  </si>
  <si>
    <t>王琳溪</t>
  </si>
  <si>
    <t>610632****0507102X</t>
  </si>
  <si>
    <t>中国人寿保险股份有限公司</t>
  </si>
  <si>
    <t>西安市未央区未央宫派出所</t>
  </si>
  <si>
    <t>梁姣</t>
  </si>
  <si>
    <t>612429****09205364</t>
  </si>
  <si>
    <t>西安市盛昌食品管理有限公司</t>
  </si>
  <si>
    <t>西安市未央区二府庄1号付1号</t>
  </si>
  <si>
    <t>张家堡</t>
  </si>
  <si>
    <t>孔维鹏</t>
  </si>
  <si>
    <t>610203****01030818</t>
  </si>
  <si>
    <r>
      <rPr>
        <sz val="11"/>
        <color indexed="8"/>
        <rFont val="宋体"/>
        <charset val="134"/>
      </rPr>
      <t>崔家沟监狱</t>
    </r>
    <r>
      <rPr>
        <sz val="11"/>
        <color indexed="8"/>
        <rFont val="Tahoma"/>
        <charset val="129"/>
      </rPr>
      <t>49</t>
    </r>
    <r>
      <rPr>
        <sz val="11"/>
        <color indexed="8"/>
        <rFont val="宋体"/>
        <charset val="134"/>
      </rPr>
      <t>分监区</t>
    </r>
    <r>
      <rPr>
        <sz val="11"/>
        <color indexed="8"/>
        <rFont val="Tahoma"/>
        <charset val="129"/>
      </rPr>
      <t>42</t>
    </r>
    <r>
      <rPr>
        <sz val="11"/>
        <color indexed="8"/>
        <rFont val="宋体"/>
        <charset val="134"/>
      </rPr>
      <t>中队</t>
    </r>
  </si>
  <si>
    <r>
      <rPr>
        <sz val="11"/>
        <color indexed="8"/>
        <rFont val="宋体"/>
        <charset val="134"/>
      </rPr>
      <t>未央区枣园南岭</t>
    </r>
    <r>
      <rPr>
        <sz val="11"/>
        <color indexed="8"/>
        <rFont val="Tahoma"/>
        <charset val="129"/>
      </rPr>
      <t>2</t>
    </r>
    <r>
      <rPr>
        <sz val="11"/>
        <color indexed="8"/>
        <rFont val="宋体"/>
        <charset val="134"/>
      </rPr>
      <t>号</t>
    </r>
  </si>
  <si>
    <t>高洁</t>
  </si>
  <si>
    <t>610526****01251028</t>
  </si>
  <si>
    <t>未央区地华凤成幼儿园</t>
  </si>
  <si>
    <t>陕西省蒲城县桥陵镇高家村三组</t>
  </si>
  <si>
    <t>龚世斌</t>
  </si>
  <si>
    <t>610125****06083553</t>
  </si>
  <si>
    <t>中天西北建设投资集团有限公司</t>
  </si>
  <si>
    <r>
      <rPr>
        <sz val="11"/>
        <color indexed="8"/>
        <rFont val="宋体"/>
        <charset val="134"/>
      </rPr>
      <t>西安市户县涝店镇东保村北街</t>
    </r>
    <r>
      <rPr>
        <sz val="11"/>
        <color indexed="8"/>
        <rFont val="Tahoma"/>
        <charset val="129"/>
      </rPr>
      <t>21</t>
    </r>
    <r>
      <rPr>
        <sz val="11"/>
        <color indexed="8"/>
        <rFont val="宋体"/>
        <charset val="134"/>
      </rPr>
      <t>号</t>
    </r>
  </si>
  <si>
    <t>邱鹏辉</t>
  </si>
  <si>
    <t>610527****07126415</t>
  </si>
  <si>
    <t>西安宇登汽车服务有限公司</t>
  </si>
  <si>
    <t>梁箐箐</t>
  </si>
  <si>
    <t>612401****11191583</t>
  </si>
  <si>
    <t>西安市未央区张家堡街道办事处</t>
  </si>
  <si>
    <t>乔琦</t>
  </si>
  <si>
    <t>142730****02221813</t>
  </si>
  <si>
    <t>西安新洲房地产营销策划有限公司</t>
  </si>
  <si>
    <t>张帅</t>
  </si>
  <si>
    <t>610582****10025513</t>
  </si>
  <si>
    <t>葵花药业陕西小葵花事业部</t>
  </si>
  <si>
    <t>王岩</t>
  </si>
  <si>
    <t>220524****12200013</t>
  </si>
  <si>
    <t>陕西江嘉建材有限公司</t>
  </si>
  <si>
    <t>未央区张家堡街道办事处方新社区</t>
  </si>
  <si>
    <t>刘宏儒</t>
  </si>
  <si>
    <t>610324****04220558</t>
  </si>
  <si>
    <t>西安曲江新区（大明宫）陈晓鹏小吃店</t>
  </si>
  <si>
    <t>刘芳</t>
  </si>
  <si>
    <t>610324****02163120</t>
  </si>
  <si>
    <t>陕西省扶风县段家镇沟老村沟老149号</t>
  </si>
  <si>
    <t>刘梓阳</t>
  </si>
  <si>
    <t>610324****04220010</t>
  </si>
  <si>
    <t>兀晋军</t>
  </si>
  <si>
    <t>610202****10300019</t>
  </si>
  <si>
    <t>陕西交通建设集团西长分公司</t>
  </si>
  <si>
    <t>牛岩</t>
  </si>
  <si>
    <t>610423****12094121</t>
  </si>
  <si>
    <t>侯会平</t>
  </si>
  <si>
    <t>610324****02062028</t>
  </si>
  <si>
    <t>陕西帝标传媒有限责任公司</t>
  </si>
  <si>
    <t>高海军</t>
  </si>
  <si>
    <t>610324****07022330</t>
  </si>
  <si>
    <t>西安鸿儒环保科技有限公司</t>
  </si>
  <si>
    <t>陕西省宝鸡市扶风县杏林镇良峪村高齐王组016号付1号</t>
  </si>
  <si>
    <t>高朗</t>
  </si>
  <si>
    <t>610324****10052011</t>
  </si>
  <si>
    <t>王茜娟</t>
  </si>
  <si>
    <t>142730****10250324</t>
  </si>
  <si>
    <r>
      <rPr>
        <sz val="11"/>
        <color theme="1"/>
        <rFont val="宋体"/>
        <charset val="134"/>
      </rPr>
      <t>西安市未央区二府庄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号付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</si>
  <si>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1</t>
    </r>
  </si>
  <si>
    <t>张晓强</t>
  </si>
  <si>
    <t>142730****02150331</t>
  </si>
  <si>
    <t>陕西省夏县瑶峰镇周村</t>
  </si>
  <si>
    <r>
      <rPr>
        <sz val="11"/>
        <color theme="1"/>
        <rFont val="宋体"/>
        <charset val="134"/>
      </rPr>
      <t>成员</t>
    </r>
    <r>
      <rPr>
        <sz val="11"/>
        <color theme="1"/>
        <rFont val="Tahoma"/>
        <charset val="134"/>
      </rPr>
      <t>2</t>
    </r>
  </si>
  <si>
    <t>张玥潼</t>
  </si>
  <si>
    <t>140828****04160045</t>
  </si>
  <si>
    <t>石朋举</t>
  </si>
  <si>
    <t>610528****07292115</t>
  </si>
  <si>
    <t>西安鑫航人才服务有限公司</t>
  </si>
  <si>
    <t>赵珩</t>
  </si>
  <si>
    <t xml:space="preserve">612523****1010061X </t>
  </si>
  <si>
    <t>陕西火石空间艺术设计有限公司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</si>
</sst>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7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Tahoma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29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Tahoma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29"/>
    </font>
    <font>
      <sz val="12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>
      <alignment vertical="center"/>
    </xf>
    <xf numFmtId="0" fontId="4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2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9" borderId="9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16" borderId="7" applyNumberFormat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0" borderId="0">
      <alignment vertical="center"/>
    </xf>
    <xf numFmtId="0" fontId="43" fillId="0" borderId="10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5" fillId="0" borderId="0"/>
  </cellStyleXfs>
  <cellXfs count="74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25" applyNumberFormat="1" applyFont="1" applyFill="1" applyBorder="1" applyAlignment="1">
      <alignment horizontal="center" vertical="center" wrapText="1"/>
    </xf>
    <xf numFmtId="0" fontId="2" fillId="2" borderId="1" xfId="125" applyFont="1" applyFill="1" applyBorder="1" applyAlignment="1">
      <alignment horizontal="center" vertical="center" wrapText="1"/>
    </xf>
    <xf numFmtId="0" fontId="3" fillId="2" borderId="1" xfId="125" applyFont="1" applyFill="1" applyBorder="1" applyAlignment="1">
      <alignment horizontal="center" vertical="center" wrapText="1"/>
    </xf>
    <xf numFmtId="0" fontId="3" fillId="2" borderId="1" xfId="125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14" applyFont="1" applyBorder="1" applyAlignment="1">
      <alignment horizontal="center" vertical="center"/>
    </xf>
    <xf numFmtId="0" fontId="7" fillId="0" borderId="1" xfId="114" applyFont="1" applyBorder="1" applyAlignment="1">
      <alignment horizontal="center" vertical="center"/>
    </xf>
    <xf numFmtId="0" fontId="8" fillId="0" borderId="1" xfId="114" applyNumberFormat="1" applyFont="1" applyBorder="1" applyAlignment="1">
      <alignment horizontal="center" vertical="center"/>
    </xf>
    <xf numFmtId="0" fontId="5" fillId="0" borderId="1" xfId="114" applyFont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7" fillId="0" borderId="1" xfId="62" applyFont="1" applyBorder="1" applyAlignment="1">
      <alignment horizontal="center" vertical="center"/>
    </xf>
    <xf numFmtId="0" fontId="5" fillId="0" borderId="1" xfId="6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124" applyFill="1" applyBorder="1" applyAlignment="1">
      <alignment horizontal="center"/>
    </xf>
    <xf numFmtId="49" fontId="17" fillId="0" borderId="1" xfId="112" applyNumberFormat="1" applyFont="1" applyBorder="1" applyAlignment="1">
      <alignment horizontal="center" vertical="center"/>
    </xf>
    <xf numFmtId="49" fontId="18" fillId="0" borderId="1" xfId="112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1" xfId="122" applyNumberFormat="1" applyFont="1" applyBorder="1" applyAlignment="1">
      <alignment horizontal="center"/>
    </xf>
    <xf numFmtId="49" fontId="20" fillId="0" borderId="1" xfId="52" applyNumberFormat="1" applyFont="1" applyBorder="1" applyAlignment="1">
      <alignment horizontal="center"/>
    </xf>
    <xf numFmtId="0" fontId="0" fillId="0" borderId="1" xfId="56" applyFill="1" applyBorder="1" applyAlignment="1">
      <alignment horizontal="center"/>
    </xf>
    <xf numFmtId="49" fontId="17" fillId="0" borderId="1" xfId="88" applyNumberFormat="1" applyFont="1" applyBorder="1" applyAlignment="1">
      <alignment horizontal="center" vertical="center"/>
    </xf>
    <xf numFmtId="49" fontId="18" fillId="0" borderId="1" xfId="88" applyNumberFormat="1" applyFont="1" applyBorder="1" applyAlignment="1">
      <alignment horizontal="center" vertical="center"/>
    </xf>
    <xf numFmtId="0" fontId="0" fillId="0" borderId="1" xfId="58" applyFill="1" applyBorder="1" applyAlignment="1">
      <alignment horizontal="center"/>
    </xf>
    <xf numFmtId="49" fontId="17" fillId="0" borderId="1" xfId="90" applyNumberFormat="1" applyFont="1" applyBorder="1" applyAlignment="1">
      <alignment horizontal="center" vertical="center"/>
    </xf>
    <xf numFmtId="49" fontId="18" fillId="0" borderId="1" xfId="90" applyNumberFormat="1" applyFont="1" applyBorder="1" applyAlignment="1">
      <alignment horizontal="center" vertical="center"/>
    </xf>
    <xf numFmtId="0" fontId="0" fillId="0" borderId="1" xfId="60" applyFill="1" applyBorder="1" applyAlignment="1">
      <alignment horizontal="center"/>
    </xf>
    <xf numFmtId="49" fontId="17" fillId="0" borderId="1" xfId="7" applyNumberFormat="1" applyFont="1" applyBorder="1" applyAlignment="1">
      <alignment horizontal="center" vertical="center"/>
    </xf>
    <xf numFmtId="49" fontId="18" fillId="0" borderId="1" xfId="7" applyNumberFormat="1" applyFont="1" applyBorder="1" applyAlignment="1">
      <alignment horizontal="center" vertical="center"/>
    </xf>
    <xf numFmtId="0" fontId="0" fillId="0" borderId="1" xfId="61" applyBorder="1" applyAlignment="1">
      <alignment horizontal="center"/>
    </xf>
    <xf numFmtId="49" fontId="17" fillId="0" borderId="1" xfId="95" applyNumberFormat="1" applyFont="1" applyBorder="1" applyAlignment="1">
      <alignment horizontal="center" vertical="center"/>
    </xf>
    <xf numFmtId="49" fontId="18" fillId="0" borderId="1" xfId="95" applyNumberFormat="1" applyFont="1" applyBorder="1" applyAlignment="1">
      <alignment horizontal="center" vertical="center"/>
    </xf>
    <xf numFmtId="49" fontId="18" fillId="0" borderId="1" xfId="95" applyNumberFormat="1" applyFont="1" applyBorder="1" applyAlignment="1">
      <alignment horizontal="center" vertical="center" wrapText="1"/>
    </xf>
    <xf numFmtId="0" fontId="0" fillId="0" borderId="1" xfId="85" applyBorder="1" applyAlignment="1">
      <alignment horizontal="center"/>
    </xf>
    <xf numFmtId="0" fontId="21" fillId="0" borderId="1" xfId="85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17" fillId="0" borderId="1" xfId="65" applyNumberFormat="1" applyFont="1" applyBorder="1" applyAlignment="1">
      <alignment horizontal="center" vertical="center"/>
    </xf>
    <xf numFmtId="49" fontId="18" fillId="0" borderId="1" xfId="65" applyNumberFormat="1" applyFont="1" applyBorder="1" applyAlignment="1">
      <alignment horizontal="center" vertical="center"/>
    </xf>
    <xf numFmtId="49" fontId="17" fillId="0" borderId="1" xfId="115" applyNumberFormat="1" applyFont="1" applyBorder="1" applyAlignment="1">
      <alignment horizontal="center" vertical="center"/>
    </xf>
    <xf numFmtId="49" fontId="18" fillId="0" borderId="1" xfId="115" applyNumberFormat="1" applyFont="1" applyBorder="1" applyAlignment="1">
      <alignment horizontal="center" vertical="center"/>
    </xf>
    <xf numFmtId="49" fontId="17" fillId="0" borderId="1" xfId="117" applyNumberFormat="1" applyFont="1" applyBorder="1" applyAlignment="1">
      <alignment horizontal="center" vertical="center"/>
    </xf>
    <xf numFmtId="49" fontId="18" fillId="0" borderId="1" xfId="117" applyNumberFormat="1" applyFont="1" applyBorder="1" applyAlignment="1">
      <alignment horizontal="center" vertical="center"/>
    </xf>
    <xf numFmtId="0" fontId="21" fillId="0" borderId="1" xfId="57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57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9" fontId="18" fillId="0" borderId="1" xfId="113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9" fontId="20" fillId="0" borderId="1" xfId="123" applyNumberFormat="1" applyFont="1" applyBorder="1" applyAlignment="1">
      <alignment horizontal="center"/>
    </xf>
    <xf numFmtId="49" fontId="18" fillId="0" borderId="1" xfId="89" applyNumberFormat="1" applyFont="1" applyBorder="1" applyAlignment="1">
      <alignment horizontal="center" vertical="center"/>
    </xf>
    <xf numFmtId="49" fontId="18" fillId="0" borderId="1" xfId="91" applyNumberFormat="1" applyFont="1" applyBorder="1" applyAlignment="1">
      <alignment horizontal="center" vertical="center"/>
    </xf>
    <xf numFmtId="49" fontId="18" fillId="0" borderId="1" xfId="93" applyNumberFormat="1" applyFont="1" applyBorder="1" applyAlignment="1">
      <alignment horizontal="center" vertical="center"/>
    </xf>
    <xf numFmtId="49" fontId="18" fillId="0" borderId="1" xfId="97" applyNumberFormat="1" applyFont="1" applyBorder="1" applyAlignment="1">
      <alignment horizontal="center" vertical="center"/>
    </xf>
    <xf numFmtId="49" fontId="18" fillId="0" borderId="1" xfId="67" applyNumberFormat="1" applyFont="1" applyBorder="1" applyAlignment="1">
      <alignment horizontal="center" vertical="center"/>
    </xf>
    <xf numFmtId="49" fontId="18" fillId="0" borderId="1" xfId="116" applyNumberFormat="1" applyFont="1" applyBorder="1" applyAlignment="1">
      <alignment horizontal="center" vertical="center"/>
    </xf>
    <xf numFmtId="49" fontId="18" fillId="0" borderId="1" xfId="118" applyNumberFormat="1" applyFont="1" applyBorder="1" applyAlignment="1">
      <alignment horizontal="center" vertical="center"/>
    </xf>
    <xf numFmtId="0" fontId="21" fillId="0" borderId="1" xfId="86" applyFont="1" applyBorder="1" applyAlignment="1">
      <alignment horizontal="center"/>
    </xf>
  </cellXfs>
  <cellStyles count="126">
    <cellStyle name="常规" xfId="0" builtinId="0"/>
    <cellStyle name="常规 3 27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常规 3 14" xfId="7"/>
    <cellStyle name="常规 2 2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百分比" xfId="14" builtinId="5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13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13" xfId="56"/>
    <cellStyle name="常规 20" xfId="57"/>
    <cellStyle name="常规 15" xfId="58"/>
    <cellStyle name="常规 22" xfId="59"/>
    <cellStyle name="常规 17" xfId="60"/>
    <cellStyle name="常规 19" xfId="61"/>
    <cellStyle name="常规 2" xfId="62"/>
    <cellStyle name="常规 2 12" xfId="63"/>
    <cellStyle name="常规 2 14" xfId="64"/>
    <cellStyle name="常规 2 20" xfId="65"/>
    <cellStyle name="常规 2 15" xfId="66"/>
    <cellStyle name="常规 2 21" xfId="67"/>
    <cellStyle name="常规 2 16" xfId="68"/>
    <cellStyle name="常规 2 22" xfId="69"/>
    <cellStyle name="常规 2 17" xfId="70"/>
    <cellStyle name="常规 2 23" xfId="71"/>
    <cellStyle name="常规 2 18" xfId="72"/>
    <cellStyle name="常规 2 24" xfId="73"/>
    <cellStyle name="常规 2 19" xfId="74"/>
    <cellStyle name="常规 2 2" xfId="75"/>
    <cellStyle name="常规 2 25" xfId="76"/>
    <cellStyle name="常规 2 27" xfId="77"/>
    <cellStyle name="常规 2 3" xfId="78"/>
    <cellStyle name="常规 2 4" xfId="79"/>
    <cellStyle name="常规 2 5" xfId="80"/>
    <cellStyle name="常规 2 6" xfId="81"/>
    <cellStyle name="常规 2 7" xfId="82"/>
    <cellStyle name="常规 2 8" xfId="83"/>
    <cellStyle name="常规 2 9" xfId="84"/>
    <cellStyle name="常规 21" xfId="85"/>
    <cellStyle name="常规 23" xfId="86"/>
    <cellStyle name="常规 3" xfId="87"/>
    <cellStyle name="常规 3 10" xfId="88"/>
    <cellStyle name="常规 3 11" xfId="89"/>
    <cellStyle name="常规 3 12" xfId="90"/>
    <cellStyle name="常规 3 13" xfId="91"/>
    <cellStyle name="常规 3 20" xfId="92"/>
    <cellStyle name="常规 3 15" xfId="93"/>
    <cellStyle name="常规 3 21" xfId="94"/>
    <cellStyle name="常规 3 16" xfId="95"/>
    <cellStyle name="常规 3 22" xfId="96"/>
    <cellStyle name="常规 3 17" xfId="97"/>
    <cellStyle name="常规 3 23" xfId="98"/>
    <cellStyle name="常规 3 18" xfId="99"/>
    <cellStyle name="常规 3 24" xfId="100"/>
    <cellStyle name="常规 3 19" xfId="101"/>
    <cellStyle name="常规 3 2" xfId="102"/>
    <cellStyle name="常规 3 2 2" xfId="103"/>
    <cellStyle name="常规 3 2 3" xfId="104"/>
    <cellStyle name="常规 3 25" xfId="105"/>
    <cellStyle name="常规 3 26" xfId="106"/>
    <cellStyle name="常规 3 3" xfId="107"/>
    <cellStyle name="常规 3 4" xfId="108"/>
    <cellStyle name="常规 3 5" xfId="109"/>
    <cellStyle name="常规 3 6" xfId="110"/>
    <cellStyle name="常规 3 7" xfId="111"/>
    <cellStyle name="常规 3 8" xfId="112"/>
    <cellStyle name="常规 3 9" xfId="113"/>
    <cellStyle name="常规 4" xfId="114"/>
    <cellStyle name="常规 4 2" xfId="115"/>
    <cellStyle name="常规 4 3" xfId="116"/>
    <cellStyle name="常规 4 4" xfId="117"/>
    <cellStyle name="常规 4 5" xfId="118"/>
    <cellStyle name="常规 4 6" xfId="119"/>
    <cellStyle name="常规 4 7" xfId="120"/>
    <cellStyle name="常规 5" xfId="121"/>
    <cellStyle name="常规 7" xfId="122"/>
    <cellStyle name="常规 8" xfId="123"/>
    <cellStyle name="常规 9" xfId="124"/>
    <cellStyle name="常规_莲湖区12批60户联审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F18" sqref="F18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61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2" t="s">
        <v>18</v>
      </c>
      <c r="I4" s="9">
        <f>32400/12</f>
        <v>2700</v>
      </c>
      <c r="J4" s="62" t="s">
        <v>19</v>
      </c>
      <c r="K4" s="59" t="s">
        <v>20</v>
      </c>
    </row>
    <row r="5" spans="1:11">
      <c r="A5" s="9">
        <v>2</v>
      </c>
      <c r="B5" s="10" t="s">
        <v>12</v>
      </c>
      <c r="C5" s="15" t="s">
        <v>21</v>
      </c>
      <c r="D5" s="16" t="s">
        <v>14</v>
      </c>
      <c r="E5" s="16" t="s">
        <v>15</v>
      </c>
      <c r="F5" s="13" t="s">
        <v>22</v>
      </c>
      <c r="G5" s="17" t="s">
        <v>23</v>
      </c>
      <c r="H5" s="16" t="s">
        <v>24</v>
      </c>
      <c r="I5" s="9">
        <f>54000/12</f>
        <v>4500</v>
      </c>
      <c r="J5" s="62" t="s">
        <v>25</v>
      </c>
      <c r="K5" s="59" t="s">
        <v>26</v>
      </c>
    </row>
    <row r="6" spans="1:11">
      <c r="A6" s="9"/>
      <c r="B6" s="18" t="s">
        <v>27</v>
      </c>
      <c r="C6" s="16" t="s">
        <v>28</v>
      </c>
      <c r="D6" s="16" t="s">
        <v>29</v>
      </c>
      <c r="E6" s="16" t="s">
        <v>30</v>
      </c>
      <c r="F6" s="13" t="s">
        <v>31</v>
      </c>
      <c r="G6" s="16" t="s">
        <v>32</v>
      </c>
      <c r="H6" s="16" t="s">
        <v>33</v>
      </c>
      <c r="I6" s="9"/>
      <c r="J6" s="62" t="s">
        <v>25</v>
      </c>
      <c r="K6" s="51"/>
    </row>
    <row r="7" spans="1:11">
      <c r="A7" s="9"/>
      <c r="B7" s="18" t="s">
        <v>34</v>
      </c>
      <c r="C7" s="16" t="s">
        <v>35</v>
      </c>
      <c r="D7" s="16" t="s">
        <v>29</v>
      </c>
      <c r="E7" s="16" t="s">
        <v>36</v>
      </c>
      <c r="F7" s="13" t="s">
        <v>37</v>
      </c>
      <c r="G7" s="17" t="s">
        <v>32</v>
      </c>
      <c r="H7" s="16" t="s">
        <v>33</v>
      </c>
      <c r="I7" s="9"/>
      <c r="J7" s="62" t="s">
        <v>19</v>
      </c>
      <c r="K7" s="51"/>
    </row>
    <row r="8" spans="1:11">
      <c r="A8" s="19">
        <v>3</v>
      </c>
      <c r="B8" s="20" t="s">
        <v>12</v>
      </c>
      <c r="C8" s="20" t="s">
        <v>38</v>
      </c>
      <c r="D8" s="21" t="s">
        <v>14</v>
      </c>
      <c r="E8" s="22" t="s">
        <v>15</v>
      </c>
      <c r="F8" s="13" t="s">
        <v>39</v>
      </c>
      <c r="G8" s="22" t="s">
        <v>40</v>
      </c>
      <c r="H8" s="23" t="s">
        <v>41</v>
      </c>
      <c r="I8" s="51">
        <f>36000/12</f>
        <v>3000</v>
      </c>
      <c r="J8" s="23" t="s">
        <v>19</v>
      </c>
      <c r="K8" s="59" t="s">
        <v>42</v>
      </c>
    </row>
    <row r="9" spans="1:11">
      <c r="A9" s="24">
        <v>4</v>
      </c>
      <c r="B9" s="25" t="s">
        <v>12</v>
      </c>
      <c r="C9" s="26" t="s">
        <v>43</v>
      </c>
      <c r="D9" s="27" t="s">
        <v>29</v>
      </c>
      <c r="E9" s="28" t="s">
        <v>15</v>
      </c>
      <c r="F9" s="13" t="s">
        <v>44</v>
      </c>
      <c r="G9" s="27" t="s">
        <v>45</v>
      </c>
      <c r="H9" s="27" t="s">
        <v>46</v>
      </c>
      <c r="I9" s="51">
        <f>36000/12</f>
        <v>3000</v>
      </c>
      <c r="J9" s="27" t="s">
        <v>19</v>
      </c>
      <c r="K9" s="59" t="s">
        <v>42</v>
      </c>
    </row>
    <row r="10" spans="1:11">
      <c r="A10" s="29">
        <v>5</v>
      </c>
      <c r="B10" s="30" t="s">
        <v>12</v>
      </c>
      <c r="C10" s="30" t="s">
        <v>47</v>
      </c>
      <c r="D10" s="31" t="s">
        <v>29</v>
      </c>
      <c r="E10" s="31" t="s">
        <v>15</v>
      </c>
      <c r="F10" s="13" t="s">
        <v>48</v>
      </c>
      <c r="G10" s="31" t="s">
        <v>49</v>
      </c>
      <c r="H10" s="31" t="s">
        <v>50</v>
      </c>
      <c r="I10" s="51">
        <f>40800/12</f>
        <v>3400</v>
      </c>
      <c r="J10" s="63" t="s">
        <v>19</v>
      </c>
      <c r="K10" s="64" t="s">
        <v>51</v>
      </c>
    </row>
    <row r="11" spans="1:11">
      <c r="A11" s="32">
        <v>6</v>
      </c>
      <c r="B11" s="33" t="s">
        <v>12</v>
      </c>
      <c r="C11" s="34" t="s">
        <v>52</v>
      </c>
      <c r="D11" s="34" t="s">
        <v>14</v>
      </c>
      <c r="E11" s="34" t="s">
        <v>15</v>
      </c>
      <c r="F11" s="13" t="s">
        <v>53</v>
      </c>
      <c r="G11" s="34" t="s">
        <v>54</v>
      </c>
      <c r="H11" s="34" t="s">
        <v>55</v>
      </c>
      <c r="I11" s="32">
        <f>36000/12</f>
        <v>3000</v>
      </c>
      <c r="J11" s="65" t="s">
        <v>19</v>
      </c>
      <c r="K11" s="64" t="s">
        <v>51</v>
      </c>
    </row>
    <row r="12" spans="1:11">
      <c r="A12" s="9">
        <v>7</v>
      </c>
      <c r="B12" s="10" t="s">
        <v>12</v>
      </c>
      <c r="C12" s="35" t="s">
        <v>56</v>
      </c>
      <c r="D12" s="35" t="s">
        <v>29</v>
      </c>
      <c r="E12" s="35" t="s">
        <v>15</v>
      </c>
      <c r="F12" s="13" t="s">
        <v>57</v>
      </c>
      <c r="G12" s="35" t="s">
        <v>58</v>
      </c>
      <c r="H12" s="35" t="s">
        <v>59</v>
      </c>
      <c r="I12" s="9">
        <f>21000/12</f>
        <v>1750</v>
      </c>
      <c r="J12" s="62" t="s">
        <v>25</v>
      </c>
      <c r="K12" s="59" t="s">
        <v>51</v>
      </c>
    </row>
    <row r="13" spans="1:11">
      <c r="A13" s="9"/>
      <c r="B13" s="18" t="s">
        <v>27</v>
      </c>
      <c r="C13" s="35" t="s">
        <v>60</v>
      </c>
      <c r="D13" s="35" t="s">
        <v>14</v>
      </c>
      <c r="E13" s="35" t="s">
        <v>30</v>
      </c>
      <c r="F13" s="13" t="s">
        <v>61</v>
      </c>
      <c r="G13" s="35" t="s">
        <v>62</v>
      </c>
      <c r="H13" s="35" t="s">
        <v>63</v>
      </c>
      <c r="I13" s="9">
        <f>24000/12</f>
        <v>2000</v>
      </c>
      <c r="J13" s="62" t="s">
        <v>25</v>
      </c>
      <c r="K13" s="51"/>
    </row>
    <row r="14" spans="1:11">
      <c r="A14" s="36">
        <v>8</v>
      </c>
      <c r="B14" s="37" t="s">
        <v>12</v>
      </c>
      <c r="C14" s="37" t="s">
        <v>64</v>
      </c>
      <c r="D14" s="38" t="s">
        <v>14</v>
      </c>
      <c r="E14" s="38" t="s">
        <v>15</v>
      </c>
      <c r="F14" s="13" t="s">
        <v>65</v>
      </c>
      <c r="G14" s="38" t="s">
        <v>66</v>
      </c>
      <c r="H14" s="38" t="s">
        <v>50</v>
      </c>
      <c r="I14" s="51">
        <f>42000/12</f>
        <v>3500</v>
      </c>
      <c r="J14" s="66" t="s">
        <v>19</v>
      </c>
      <c r="K14" s="64" t="s">
        <v>51</v>
      </c>
    </row>
    <row r="15" spans="1:11">
      <c r="A15" s="39">
        <v>9</v>
      </c>
      <c r="B15" s="40" t="s">
        <v>12</v>
      </c>
      <c r="C15" s="40" t="s">
        <v>67</v>
      </c>
      <c r="D15" s="41" t="s">
        <v>29</v>
      </c>
      <c r="E15" s="41" t="s">
        <v>15</v>
      </c>
      <c r="F15" s="13" t="s">
        <v>68</v>
      </c>
      <c r="G15" s="41" t="s">
        <v>69</v>
      </c>
      <c r="H15" s="41" t="s">
        <v>50</v>
      </c>
      <c r="I15" s="51">
        <f>33000/12</f>
        <v>2750</v>
      </c>
      <c r="J15" s="67" t="s">
        <v>19</v>
      </c>
      <c r="K15" s="64" t="s">
        <v>51</v>
      </c>
    </row>
    <row r="16" spans="1:11">
      <c r="A16" s="42">
        <v>10</v>
      </c>
      <c r="B16" s="43" t="s">
        <v>12</v>
      </c>
      <c r="C16" s="43" t="s">
        <v>70</v>
      </c>
      <c r="D16" s="44" t="s">
        <v>14</v>
      </c>
      <c r="E16" s="44" t="s">
        <v>15</v>
      </c>
      <c r="F16" s="13" t="s">
        <v>71</v>
      </c>
      <c r="G16" s="44" t="s">
        <v>72</v>
      </c>
      <c r="H16" s="44" t="s">
        <v>50</v>
      </c>
      <c r="I16" s="51">
        <f>33600/12</f>
        <v>2800</v>
      </c>
      <c r="J16" s="68" t="s">
        <v>19</v>
      </c>
      <c r="K16" s="64" t="s">
        <v>51</v>
      </c>
    </row>
    <row r="17" spans="1:11">
      <c r="A17" s="45">
        <v>11</v>
      </c>
      <c r="B17" s="46" t="s">
        <v>12</v>
      </c>
      <c r="C17" s="46" t="s">
        <v>73</v>
      </c>
      <c r="D17" s="47" t="s">
        <v>14</v>
      </c>
      <c r="E17" s="47" t="s">
        <v>15</v>
      </c>
      <c r="F17" s="13" t="s">
        <v>74</v>
      </c>
      <c r="G17" s="48" t="s">
        <v>75</v>
      </c>
      <c r="H17" s="48" t="s">
        <v>50</v>
      </c>
      <c r="I17" s="51">
        <f>37200/12</f>
        <v>3100</v>
      </c>
      <c r="J17" s="69" t="s">
        <v>19</v>
      </c>
      <c r="K17" s="64" t="s">
        <v>51</v>
      </c>
    </row>
    <row r="18" spans="1:11">
      <c r="A18" s="49">
        <v>12</v>
      </c>
      <c r="B18" s="50" t="s">
        <v>12</v>
      </c>
      <c r="C18" s="50" t="s">
        <v>76</v>
      </c>
      <c r="D18" s="50" t="s">
        <v>14</v>
      </c>
      <c r="E18" s="50" t="s">
        <v>15</v>
      </c>
      <c r="F18" s="13" t="s">
        <v>77</v>
      </c>
      <c r="G18" s="50" t="s">
        <v>78</v>
      </c>
      <c r="H18" s="50" t="s">
        <v>79</v>
      </c>
      <c r="I18" s="51">
        <f>35400/12</f>
        <v>2950</v>
      </c>
      <c r="J18" s="69" t="s">
        <v>19</v>
      </c>
      <c r="K18" s="64" t="s">
        <v>51</v>
      </c>
    </row>
    <row r="19" spans="1:11">
      <c r="A19" s="51">
        <v>13</v>
      </c>
      <c r="B19" s="52" t="s">
        <v>12</v>
      </c>
      <c r="C19" s="52" t="s">
        <v>80</v>
      </c>
      <c r="D19" s="53" t="s">
        <v>14</v>
      </c>
      <c r="E19" s="53" t="s">
        <v>15</v>
      </c>
      <c r="F19" s="13" t="s">
        <v>81</v>
      </c>
      <c r="G19" s="53" t="s">
        <v>82</v>
      </c>
      <c r="H19" s="53" t="s">
        <v>50</v>
      </c>
      <c r="I19" s="51">
        <f>35000/12</f>
        <v>2916.66666666667</v>
      </c>
      <c r="J19" s="70" t="s">
        <v>25</v>
      </c>
      <c r="K19" s="59" t="s">
        <v>51</v>
      </c>
    </row>
    <row r="20" spans="1:11">
      <c r="A20" s="51"/>
      <c r="B20" s="53" t="s">
        <v>27</v>
      </c>
      <c r="C20" s="53" t="s">
        <v>83</v>
      </c>
      <c r="D20" s="53" t="s">
        <v>29</v>
      </c>
      <c r="E20" s="53" t="s">
        <v>30</v>
      </c>
      <c r="F20" s="13" t="s">
        <v>84</v>
      </c>
      <c r="G20" s="53" t="s">
        <v>82</v>
      </c>
      <c r="H20" s="53" t="s">
        <v>85</v>
      </c>
      <c r="I20" s="51">
        <f>43200/12</f>
        <v>3600</v>
      </c>
      <c r="J20" s="70" t="s">
        <v>25</v>
      </c>
      <c r="K20" s="51"/>
    </row>
    <row r="21" spans="1:11">
      <c r="A21" s="51"/>
      <c r="B21" s="53" t="s">
        <v>34</v>
      </c>
      <c r="C21" s="53" t="s">
        <v>86</v>
      </c>
      <c r="D21" s="53" t="s">
        <v>14</v>
      </c>
      <c r="E21" s="53" t="s">
        <v>36</v>
      </c>
      <c r="F21" s="13" t="s">
        <v>87</v>
      </c>
      <c r="G21" s="53" t="s">
        <v>32</v>
      </c>
      <c r="H21" s="53" t="s">
        <v>85</v>
      </c>
      <c r="I21" s="51"/>
      <c r="J21" s="70" t="s">
        <v>19</v>
      </c>
      <c r="K21" s="51"/>
    </row>
    <row r="22" spans="1:11">
      <c r="A22" s="51">
        <v>14</v>
      </c>
      <c r="B22" s="54" t="s">
        <v>12</v>
      </c>
      <c r="C22" s="54" t="s">
        <v>88</v>
      </c>
      <c r="D22" s="53" t="s">
        <v>14</v>
      </c>
      <c r="E22" s="55" t="s">
        <v>15</v>
      </c>
      <c r="F22" s="13" t="s">
        <v>89</v>
      </c>
      <c r="G22" s="55" t="s">
        <v>90</v>
      </c>
      <c r="H22" s="55" t="s">
        <v>50</v>
      </c>
      <c r="I22" s="51">
        <f>54000/12</f>
        <v>4500</v>
      </c>
      <c r="J22" s="71" t="s">
        <v>25</v>
      </c>
      <c r="K22" s="59" t="s">
        <v>51</v>
      </c>
    </row>
    <row r="23" spans="1:11">
      <c r="A23" s="51"/>
      <c r="B23" s="55" t="s">
        <v>27</v>
      </c>
      <c r="C23" s="55" t="s">
        <v>91</v>
      </c>
      <c r="D23" s="55" t="s">
        <v>29</v>
      </c>
      <c r="E23" s="55" t="s">
        <v>30</v>
      </c>
      <c r="F23" s="13" t="s">
        <v>92</v>
      </c>
      <c r="G23" s="55" t="s">
        <v>32</v>
      </c>
      <c r="H23" s="55" t="s">
        <v>50</v>
      </c>
      <c r="I23" s="51"/>
      <c r="J23" s="71" t="s">
        <v>25</v>
      </c>
      <c r="K23" s="51"/>
    </row>
    <row r="24" spans="1:11">
      <c r="A24" s="51">
        <v>15</v>
      </c>
      <c r="B24" s="56" t="s">
        <v>12</v>
      </c>
      <c r="C24" s="56" t="s">
        <v>93</v>
      </c>
      <c r="D24" s="57" t="s">
        <v>29</v>
      </c>
      <c r="E24" s="57" t="s">
        <v>15</v>
      </c>
      <c r="F24" s="13" t="s">
        <v>94</v>
      </c>
      <c r="G24" s="57" t="s">
        <v>95</v>
      </c>
      <c r="H24" s="57" t="s">
        <v>50</v>
      </c>
      <c r="I24" s="51">
        <f>37200/12</f>
        <v>3100</v>
      </c>
      <c r="J24" s="72" t="s">
        <v>25</v>
      </c>
      <c r="K24" s="59" t="s">
        <v>51</v>
      </c>
    </row>
    <row r="25" spans="1:11">
      <c r="A25" s="51"/>
      <c r="B25" s="57" t="s">
        <v>27</v>
      </c>
      <c r="C25" s="57" t="s">
        <v>96</v>
      </c>
      <c r="D25" s="57" t="s">
        <v>14</v>
      </c>
      <c r="E25" s="57" t="s">
        <v>30</v>
      </c>
      <c r="F25" s="13" t="s">
        <v>97</v>
      </c>
      <c r="G25" s="57" t="s">
        <v>98</v>
      </c>
      <c r="H25" s="57" t="s">
        <v>99</v>
      </c>
      <c r="I25" s="51">
        <f>36000/12</f>
        <v>3000</v>
      </c>
      <c r="J25" s="72" t="s">
        <v>25</v>
      </c>
      <c r="K25" s="51"/>
    </row>
    <row r="26" spans="1:11">
      <c r="A26" s="51"/>
      <c r="B26" s="57" t="s">
        <v>34</v>
      </c>
      <c r="C26" s="57" t="s">
        <v>100</v>
      </c>
      <c r="D26" s="57" t="s">
        <v>14</v>
      </c>
      <c r="E26" s="57" t="s">
        <v>36</v>
      </c>
      <c r="F26" s="13" t="s">
        <v>101</v>
      </c>
      <c r="G26" s="57" t="s">
        <v>32</v>
      </c>
      <c r="H26" s="57" t="s">
        <v>99</v>
      </c>
      <c r="I26" s="51"/>
      <c r="J26" s="72" t="s">
        <v>19</v>
      </c>
      <c r="K26" s="51"/>
    </row>
    <row r="27" spans="1:11">
      <c r="A27" s="51">
        <v>16</v>
      </c>
      <c r="B27" s="58" t="s">
        <v>12</v>
      </c>
      <c r="C27" s="58" t="s">
        <v>102</v>
      </c>
      <c r="D27" s="58" t="s">
        <v>29</v>
      </c>
      <c r="E27" s="58" t="s">
        <v>15</v>
      </c>
      <c r="F27" s="13" t="s">
        <v>103</v>
      </c>
      <c r="G27" s="58" t="s">
        <v>72</v>
      </c>
      <c r="H27" s="58" t="s">
        <v>104</v>
      </c>
      <c r="I27" s="51">
        <f>30000/12</f>
        <v>2500</v>
      </c>
      <c r="J27" s="73" t="s">
        <v>25</v>
      </c>
      <c r="K27" s="59" t="s">
        <v>51</v>
      </c>
    </row>
    <row r="28" spans="1:11">
      <c r="A28" s="51"/>
      <c r="B28" s="58" t="s">
        <v>105</v>
      </c>
      <c r="C28" s="58" t="s">
        <v>106</v>
      </c>
      <c r="D28" s="58" t="s">
        <v>14</v>
      </c>
      <c r="E28" s="58" t="s">
        <v>30</v>
      </c>
      <c r="F28" s="13" t="s">
        <v>107</v>
      </c>
      <c r="G28" s="58" t="s">
        <v>72</v>
      </c>
      <c r="H28" s="58" t="s">
        <v>108</v>
      </c>
      <c r="I28" s="51">
        <f>36000/12</f>
        <v>3000</v>
      </c>
      <c r="J28" s="73" t="s">
        <v>25</v>
      </c>
      <c r="K28" s="51"/>
    </row>
    <row r="29" spans="1:11">
      <c r="A29" s="51"/>
      <c r="B29" s="58" t="s">
        <v>109</v>
      </c>
      <c r="C29" s="58" t="s">
        <v>110</v>
      </c>
      <c r="D29" s="58" t="s">
        <v>29</v>
      </c>
      <c r="E29" s="58" t="s">
        <v>36</v>
      </c>
      <c r="F29" s="13" t="s">
        <v>111</v>
      </c>
      <c r="G29" s="58" t="s">
        <v>32</v>
      </c>
      <c r="H29" s="58" t="s">
        <v>108</v>
      </c>
      <c r="I29" s="51"/>
      <c r="J29" s="73" t="s">
        <v>19</v>
      </c>
      <c r="K29" s="51"/>
    </row>
    <row r="30" spans="1:11">
      <c r="A30" s="49">
        <v>17</v>
      </c>
      <c r="B30" s="50" t="s">
        <v>12</v>
      </c>
      <c r="C30" s="59" t="s">
        <v>112</v>
      </c>
      <c r="D30" s="59" t="s">
        <v>14</v>
      </c>
      <c r="E30" s="58" t="s">
        <v>15</v>
      </c>
      <c r="F30" s="13" t="s">
        <v>113</v>
      </c>
      <c r="G30" s="59" t="s">
        <v>114</v>
      </c>
      <c r="H30" s="60" t="s">
        <v>24</v>
      </c>
      <c r="I30" s="51">
        <f>35400/12</f>
        <v>2950</v>
      </c>
      <c r="J30" s="73" t="s">
        <v>19</v>
      </c>
      <c r="K30" s="59" t="s">
        <v>20</v>
      </c>
    </row>
    <row r="31" spans="1:11">
      <c r="A31" s="49">
        <v>18</v>
      </c>
      <c r="B31" s="50" t="s">
        <v>12</v>
      </c>
      <c r="C31" s="59" t="s">
        <v>115</v>
      </c>
      <c r="D31" s="59" t="s">
        <v>14</v>
      </c>
      <c r="E31" s="58" t="s">
        <v>15</v>
      </c>
      <c r="F31" s="13" t="s">
        <v>116</v>
      </c>
      <c r="G31" s="59" t="s">
        <v>117</v>
      </c>
      <c r="H31" s="60" t="s">
        <v>24</v>
      </c>
      <c r="I31" s="51">
        <f>44400/12</f>
        <v>3700</v>
      </c>
      <c r="J31" s="73" t="s">
        <v>19</v>
      </c>
      <c r="K31" s="59" t="s">
        <v>20</v>
      </c>
    </row>
  </sheetData>
  <mergeCells count="14">
    <mergeCell ref="A1:J1"/>
    <mergeCell ref="A2:J2"/>
    <mergeCell ref="A5:A7"/>
    <mergeCell ref="A12:A13"/>
    <mergeCell ref="A19:A21"/>
    <mergeCell ref="A22:A23"/>
    <mergeCell ref="A24:A26"/>
    <mergeCell ref="A27:A29"/>
    <mergeCell ref="K5:K7"/>
    <mergeCell ref="K12:K13"/>
    <mergeCell ref="K19:K21"/>
    <mergeCell ref="K22:K23"/>
    <mergeCell ref="K24:K26"/>
    <mergeCell ref="K27:K2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2019-01-07T01:10:24Z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