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<sst xmlns="http://schemas.openxmlformats.org/spreadsheetml/2006/main" count="113">
  <si>
    <t>西安市保障性住房（限价房）资格联审信息表第000批（原表）</t>
  </si>
  <si>
    <t>基本信息（未央区 第 154 批 共 15 户，计 23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</si>
  <si>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</si>
  <si>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</si>
  <si>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</si>
  <si>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</si>
  <si>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</si>
  <si>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</si>
  <si>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</si>
  <si>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</si>
  <si>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</si>
  <si>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</si>
  <si>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电话1</t>
  </si>
  <si>
    <t>电话2</t>
  </si>
  <si>
    <t>主申请</t>
  </si>
  <si>
    <t>杨哲</t>
  </si>
  <si>
    <t>男</t>
  </si>
  <si>
    <t>本人</t>
  </si>
  <si>
    <t>610202****02242832</t>
  </si>
  <si>
    <t>陕西中房建筑工程咨询有限公司</t>
  </si>
  <si>
    <t>西安市未央区二府庄1号付1号</t>
  </si>
  <si>
    <t>未婚</t>
  </si>
  <si>
    <t>18729033081</t>
  </si>
  <si>
    <t>张家堡</t>
  </si>
  <si>
    <t>沈祥波</t>
  </si>
  <si>
    <t>150426****10282395</t>
  </si>
  <si>
    <t>西安凤城医院</t>
  </si>
  <si>
    <t>凤城八路八号EE康城社区</t>
  </si>
  <si>
    <t>已婚</t>
  </si>
  <si>
    <t>成员1</t>
  </si>
  <si>
    <t>刘爱琴</t>
  </si>
  <si>
    <t>女</t>
  </si>
  <si>
    <t>配偶</t>
  </si>
  <si>
    <t>610326****01190667</t>
  </si>
  <si>
    <t>宝鸡市眉县</t>
  </si>
  <si>
    <t>成员2</t>
  </si>
  <si>
    <t>沈瑞皓</t>
  </si>
  <si>
    <t>子女</t>
  </si>
  <si>
    <t>610112****08025019</t>
  </si>
  <si>
    <t>****</t>
  </si>
  <si>
    <t>张俊兰</t>
  </si>
  <si>
    <t>612128****06241921</t>
  </si>
  <si>
    <t>陕煤集团蒲白局(退休）</t>
  </si>
  <si>
    <t>未央区白华路1000号6栋1单元26层8号</t>
  </si>
  <si>
    <t>15029311446</t>
  </si>
  <si>
    <t>大明宫</t>
  </si>
  <si>
    <t>任建立</t>
  </si>
  <si>
    <t>612130****10100715</t>
  </si>
  <si>
    <t>董旭强</t>
  </si>
  <si>
    <t>610524****05210438</t>
  </si>
  <si>
    <t>陕西世翔电子科技有限责任公司</t>
  </si>
  <si>
    <t>未央区未央宫街道青门新区</t>
  </si>
  <si>
    <t>未央宫</t>
  </si>
  <si>
    <t>谢文珍</t>
  </si>
  <si>
    <t>230231****08012249</t>
  </si>
  <si>
    <t>无</t>
  </si>
  <si>
    <t>高焕双</t>
  </si>
  <si>
    <t>230231****02202212</t>
  </si>
  <si>
    <t>黑龙江拜泉县大众乡同庆村</t>
  </si>
  <si>
    <t>张雷波</t>
  </si>
  <si>
    <t>610525****09250013</t>
  </si>
  <si>
    <t>西安美酷奇体育文化公司</t>
  </si>
  <si>
    <t>杨淑琴</t>
  </si>
  <si>
    <t>622421****02011325</t>
  </si>
  <si>
    <t>西安市未央区人民政府信访接待中心</t>
  </si>
  <si>
    <t>西安市未央区二环北路西段288号附2号</t>
  </si>
  <si>
    <t>钱晨曦</t>
  </si>
  <si>
    <t>612301****07201922</t>
  </si>
  <si>
    <t>微商</t>
  </si>
  <si>
    <t>付佳炜</t>
  </si>
  <si>
    <t>610324****07100051</t>
  </si>
  <si>
    <t>陕西北斗恒星科技发展有限公司</t>
  </si>
  <si>
    <t>陕西省扶风县杏林镇小南街10号</t>
  </si>
  <si>
    <t>吴豆</t>
  </si>
  <si>
    <t>610629****08160049</t>
  </si>
  <si>
    <t>西安市小天鹅艺术团</t>
  </si>
  <si>
    <t>西安市未央区凤城十路66号</t>
  </si>
  <si>
    <t>15529075774</t>
  </si>
  <si>
    <t>汉城</t>
  </si>
  <si>
    <t>张雨晨</t>
  </si>
  <si>
    <t>610124****10182133</t>
  </si>
  <si>
    <t>西安华野永九汽车服务有限公司</t>
  </si>
  <si>
    <t>陕西省周至县广济镇西欢乐村</t>
  </si>
  <si>
    <t>18792939663</t>
  </si>
  <si>
    <t>高欣</t>
  </si>
  <si>
    <t>610602****09270343</t>
  </si>
  <si>
    <t>西安颐众生态科技发展有限公司</t>
  </si>
  <si>
    <t>未央区人才市场</t>
  </si>
  <si>
    <t>谭家</t>
  </si>
  <si>
    <t>闫文娟</t>
  </si>
  <si>
    <t>610125****10064342</t>
  </si>
  <si>
    <t>陕西山利科技发展有限责任公司</t>
  </si>
  <si>
    <t>未央区谭家街道谭家社区</t>
  </si>
  <si>
    <t>程少雄</t>
  </si>
  <si>
    <t>610526****03282210</t>
  </si>
  <si>
    <t>货运司机</t>
  </si>
  <si>
    <t>未央区渭清南路28号</t>
  </si>
  <si>
    <t>刘敬</t>
  </si>
  <si>
    <t>610526****01012227</t>
  </si>
  <si>
    <t>堤丽莎尔微商</t>
  </si>
  <si>
    <t>陕西省渭南市蒲城县永丰镇刘家沟村</t>
  </si>
  <si>
    <t>王婉</t>
  </si>
  <si>
    <t>612323****12248324</t>
  </si>
  <si>
    <t>冯新武</t>
  </si>
  <si>
    <t>612323****09038316</t>
  </si>
  <si>
    <t>工地</t>
  </si>
  <si>
    <t>陕西省洋县洋州镇北环路缙颐天下城小区</t>
  </si>
  <si>
    <t>冯一凯</t>
  </si>
  <si>
    <t>610723****08226012</t>
  </si>
  <si>
    <t>蒋满琪</t>
  </si>
  <si>
    <t>612325****02182135</t>
  </si>
  <si>
    <t>陕西恒瑞项目管理有限公司</t>
  </si>
  <si>
    <t>15809263964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</si>
</sst>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64">
    <font>
      <sz val="11"/>
      <color theme="1"/>
      <name val="Tahoma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.5"/>
      <color rgb="FF000000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FF0000"/>
      <name val="仿宋"/>
      <charset val="134"/>
    </font>
    <font>
      <sz val="12"/>
      <color rgb="FF000000"/>
      <name val="宋体"/>
      <charset val="134"/>
      <scheme val="minor"/>
    </font>
    <font>
      <sz val="11"/>
      <color indexed="8"/>
      <name val="Tahoma"/>
      <charset val="129"/>
    </font>
    <font>
      <sz val="12"/>
      <color indexed="8"/>
      <name val="Tahoma"/>
      <charset val="129"/>
    </font>
    <font>
      <sz val="10"/>
      <color rgb="FF000000"/>
      <name val="宋体"/>
      <charset val="134"/>
    </font>
    <font>
      <sz val="12"/>
      <color indexed="8"/>
      <name val="宋体"/>
      <charset val="134"/>
    </font>
    <font>
      <sz val="11"/>
      <name val="Tahoma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name val="Tahoma"/>
      <charset val="129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Tahoma"/>
      <charset val="134"/>
    </font>
    <font>
      <sz val="11"/>
      <name val="Tahoma"/>
      <charset val="134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99">
    <xf numFmtId="0" fontId="0" fillId="0" borderId="0">
      <alignment vertical="center"/>
    </xf>
    <xf numFmtId="42" fontId="39" fillId="0" borderId="0" applyFont="0" applyFill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7" fillId="6" borderId="7" applyNumberFormat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39" fillId="0" borderId="0" applyFon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3" fillId="0" borderId="0">
      <alignment vertical="center"/>
    </xf>
    <xf numFmtId="0" fontId="58" fillId="0" borderId="0">
      <alignment vertical="center"/>
    </xf>
    <xf numFmtId="0" fontId="39" fillId="5" borderId="6" applyNumberFormat="0" applyFon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3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51" fillId="0" borderId="5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60" fillId="8" borderId="9" applyNumberFormat="0" applyAlignment="0" applyProtection="0">
      <alignment vertical="center"/>
    </xf>
    <xf numFmtId="0" fontId="37" fillId="0" borderId="0" applyProtection="0">
      <alignment vertical="center"/>
    </xf>
    <xf numFmtId="0" fontId="53" fillId="0" borderId="0">
      <alignment vertical="center"/>
    </xf>
    <xf numFmtId="0" fontId="50" fillId="8" borderId="7" applyNumberFormat="0" applyAlignment="0" applyProtection="0">
      <alignment vertical="center"/>
    </xf>
    <xf numFmtId="0" fontId="53" fillId="0" borderId="0">
      <alignment vertical="center"/>
    </xf>
    <xf numFmtId="0" fontId="49" fillId="7" borderId="8" applyNumberFormat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61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45" fillId="0" borderId="4" applyNumberFormat="0" applyFill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55" fillId="17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53" fillId="0" borderId="0">
      <alignment vertical="center"/>
    </xf>
    <xf numFmtId="0" fontId="58" fillId="0" borderId="0">
      <alignment vertical="center"/>
    </xf>
    <xf numFmtId="0" fontId="5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33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4" fillId="0" borderId="0" applyProtection="0">
      <alignment vertical="center"/>
    </xf>
    <xf numFmtId="0" fontId="53" fillId="0" borderId="0">
      <alignment vertical="center"/>
    </xf>
    <xf numFmtId="0" fontId="54" fillId="0" borderId="0" applyProtection="0">
      <alignment vertical="center"/>
    </xf>
    <xf numFmtId="0" fontId="53" fillId="0" borderId="0">
      <alignment vertical="center"/>
    </xf>
    <xf numFmtId="0" fontId="54" fillId="0" borderId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9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37" fillId="0" borderId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37" fillId="0" borderId="0" applyProtection="0">
      <alignment vertical="center"/>
    </xf>
    <xf numFmtId="0" fontId="53" fillId="0" borderId="0">
      <alignment vertical="center"/>
    </xf>
    <xf numFmtId="0" fontId="59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9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63" fillId="0" borderId="0"/>
  </cellStyleXfs>
  <cellXfs count="88">
    <xf numFmtId="0" fontId="0" fillId="0" borderId="0" xfId="0">
      <alignment vertical="center"/>
    </xf>
    <xf numFmtId="0" fontId="0" fillId="0" borderId="0" xfId="0" applyAlignment="1"/>
    <xf numFmtId="0" fontId="0" fillId="0" borderId="0" xfId="0" applyNumberFormat="1" applyAlignment="1"/>
    <xf numFmtId="0" fontId="1" fillId="2" borderId="1" xfId="198" applyNumberFormat="1" applyFont="1" applyFill="1" applyBorder="1" applyAlignment="1">
      <alignment horizontal="center" vertical="center" wrapText="1"/>
    </xf>
    <xf numFmtId="0" fontId="2" fillId="2" borderId="1" xfId="198" applyFont="1" applyFill="1" applyBorder="1" applyAlignment="1">
      <alignment horizontal="center" vertical="center" wrapText="1"/>
    </xf>
    <xf numFmtId="0" fontId="3" fillId="2" borderId="1" xfId="198" applyFont="1" applyFill="1" applyBorder="1" applyAlignment="1">
      <alignment horizontal="center" vertical="center" wrapText="1"/>
    </xf>
    <xf numFmtId="0" fontId="3" fillId="2" borderId="1" xfId="198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15" applyNumberFormat="1" applyFont="1" applyBorder="1" applyAlignment="1">
      <alignment horizontal="center" vertical="center"/>
    </xf>
    <xf numFmtId="49" fontId="8" fillId="0" borderId="1" xfId="15" applyNumberFormat="1" applyFont="1" applyBorder="1" applyAlignment="1">
      <alignment horizontal="center" vertical="center"/>
    </xf>
    <xf numFmtId="0" fontId="8" fillId="0" borderId="1" xfId="15" applyNumberFormat="1" applyFont="1" applyBorder="1" applyAlignment="1">
      <alignment horizontal="center" vertical="center"/>
    </xf>
    <xf numFmtId="0" fontId="9" fillId="0" borderId="1" xfId="130" applyFont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132" applyFont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140" applyFont="1" applyBorder="1" applyAlignment="1">
      <alignment horizontal="center" vertical="center"/>
    </xf>
    <xf numFmtId="0" fontId="14" fillId="0" borderId="1" xfId="140" applyFont="1" applyBorder="1" applyAlignment="1">
      <alignment horizontal="center" vertical="center"/>
    </xf>
    <xf numFmtId="0" fontId="14" fillId="0" borderId="1" xfId="167" applyFont="1" applyBorder="1" applyAlignment="1">
      <alignment horizontal="center" vertical="center"/>
    </xf>
    <xf numFmtId="49" fontId="14" fillId="0" borderId="1" xfId="167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8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21" fillId="0" borderId="1" xfId="182" applyFont="1" applyFill="1" applyBorder="1" applyAlignment="1">
      <alignment horizontal="center" vertical="center" wrapText="1"/>
    </xf>
    <xf numFmtId="0" fontId="22" fillId="0" borderId="1" xfId="182" applyFont="1" applyFill="1" applyBorder="1" applyAlignment="1">
      <alignment horizontal="center" vertical="center"/>
    </xf>
    <xf numFmtId="0" fontId="21" fillId="0" borderId="1" xfId="182" applyFont="1" applyFill="1" applyBorder="1" applyAlignment="1">
      <alignment horizontal="center" vertical="center"/>
    </xf>
    <xf numFmtId="0" fontId="23" fillId="0" borderId="1" xfId="182" applyFont="1" applyFill="1" applyBorder="1" applyAlignment="1">
      <alignment horizontal="center" vertical="center"/>
    </xf>
    <xf numFmtId="0" fontId="21" fillId="0" borderId="1" xfId="187" applyFont="1" applyFill="1" applyBorder="1" applyAlignment="1">
      <alignment horizontal="center" vertical="center" wrapText="1"/>
    </xf>
    <xf numFmtId="0" fontId="22" fillId="0" borderId="1" xfId="187" applyFont="1" applyFill="1" applyBorder="1" applyAlignment="1">
      <alignment horizontal="center" vertical="center"/>
    </xf>
    <xf numFmtId="0" fontId="21" fillId="0" borderId="1" xfId="187" applyFont="1" applyFill="1" applyBorder="1" applyAlignment="1">
      <alignment horizontal="center" vertical="center"/>
    </xf>
    <xf numFmtId="0" fontId="23" fillId="0" borderId="1" xfId="187" applyFont="1" applyFill="1" applyBorder="1" applyAlignment="1">
      <alignment horizontal="center" vertical="center"/>
    </xf>
    <xf numFmtId="0" fontId="24" fillId="0" borderId="1" xfId="74" applyFont="1" applyBorder="1" applyAlignment="1">
      <alignment horizontal="center" vertical="center"/>
    </xf>
    <xf numFmtId="0" fontId="11" fillId="0" borderId="1" xfId="74" applyFont="1" applyFill="1" applyBorder="1" applyAlignment="1">
      <alignment horizontal="center" vertical="center" wrapText="1"/>
    </xf>
    <xf numFmtId="0" fontId="25" fillId="0" borderId="1" xfId="153" applyFont="1" applyBorder="1" applyAlignment="1">
      <alignment horizontal="center" vertical="center" wrapText="1"/>
    </xf>
    <xf numFmtId="0" fontId="26" fillId="0" borderId="1" xfId="153" applyFont="1" applyBorder="1" applyAlignment="1">
      <alignment horizontal="center" vertical="center" wrapText="1"/>
    </xf>
    <xf numFmtId="0" fontId="27" fillId="0" borderId="1" xfId="74" applyFont="1" applyFill="1" applyBorder="1" applyAlignment="1">
      <alignment horizontal="center" vertical="center"/>
    </xf>
    <xf numFmtId="0" fontId="26" fillId="0" borderId="1" xfId="182" applyFont="1" applyBorder="1" applyAlignment="1">
      <alignment horizontal="center" vertical="center" wrapText="1"/>
    </xf>
    <xf numFmtId="0" fontId="26" fillId="0" borderId="1" xfId="19" applyFont="1" applyBorder="1" applyAlignment="1">
      <alignment horizontal="center" vertical="center" wrapText="1"/>
    </xf>
    <xf numFmtId="0" fontId="21" fillId="0" borderId="1" xfId="92" applyFont="1" applyBorder="1" applyAlignment="1">
      <alignment horizontal="center" vertical="center" wrapText="1"/>
    </xf>
    <xf numFmtId="0" fontId="28" fillId="0" borderId="1" xfId="92" applyFont="1" applyBorder="1" applyAlignment="1">
      <alignment horizontal="center" vertical="center" wrapText="1"/>
    </xf>
    <xf numFmtId="0" fontId="29" fillId="0" borderId="1" xfId="85" applyFont="1" applyFill="1" applyBorder="1" applyAlignment="1">
      <alignment horizontal="center" vertical="center"/>
    </xf>
    <xf numFmtId="0" fontId="30" fillId="0" borderId="1" xfId="85" applyFont="1" applyFill="1" applyBorder="1" applyAlignment="1">
      <alignment horizontal="center" vertical="center"/>
    </xf>
    <xf numFmtId="0" fontId="30" fillId="0" borderId="1" xfId="85" applyFont="1" applyFill="1" applyBorder="1" applyAlignment="1">
      <alignment horizontal="center" vertical="center" wrapText="1"/>
    </xf>
    <xf numFmtId="0" fontId="30" fillId="0" borderId="1" xfId="43" applyFont="1" applyFill="1" applyBorder="1" applyAlignment="1">
      <alignment horizontal="center" vertical="center"/>
    </xf>
    <xf numFmtId="0" fontId="29" fillId="0" borderId="1" xfId="43" applyFont="1" applyFill="1" applyBorder="1" applyAlignment="1">
      <alignment horizontal="center" vertical="center"/>
    </xf>
    <xf numFmtId="0" fontId="30" fillId="0" borderId="1" xfId="43" applyFont="1" applyFill="1" applyBorder="1" applyAlignment="1">
      <alignment horizontal="center" vertical="center" wrapText="1"/>
    </xf>
    <xf numFmtId="0" fontId="30" fillId="0" borderId="1" xfId="160" applyFont="1" applyFill="1" applyBorder="1" applyAlignment="1">
      <alignment horizontal="center" vertical="center"/>
    </xf>
    <xf numFmtId="0" fontId="29" fillId="0" borderId="1" xfId="160" applyFont="1" applyFill="1" applyBorder="1" applyAlignment="1">
      <alignment horizontal="center" vertical="center"/>
    </xf>
    <xf numFmtId="0" fontId="30" fillId="0" borderId="1" xfId="160" applyFont="1" applyFill="1" applyBorder="1" applyAlignment="1">
      <alignment horizontal="center" vertical="center" wrapText="1"/>
    </xf>
    <xf numFmtId="0" fontId="30" fillId="0" borderId="1" xfId="176" applyFont="1" applyFill="1" applyBorder="1" applyAlignment="1">
      <alignment horizontal="center" vertical="center"/>
    </xf>
    <xf numFmtId="0" fontId="29" fillId="0" borderId="1" xfId="176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49" fontId="8" fillId="0" borderId="1" xfId="63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9" fillId="0" borderId="1" xfId="134" applyFont="1" applyBorder="1" applyAlignment="1" applyProtection="1">
      <alignment horizontal="center" vertical="center"/>
    </xf>
    <xf numFmtId="49" fontId="33" fillId="0" borderId="1" xfId="45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34" fillId="0" borderId="1" xfId="45" applyNumberFormat="1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49" fontId="14" fillId="0" borderId="1" xfId="180" applyNumberFormat="1" applyFont="1" applyBorder="1" applyAlignment="1">
      <alignment horizontal="center" vertical="center"/>
    </xf>
    <xf numFmtId="0" fontId="36" fillId="0" borderId="1" xfId="180" applyFont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7" fillId="0" borderId="1" xfId="169" applyFont="1" applyFill="1" applyBorder="1" applyAlignment="1">
      <alignment horizontal="center" vertical="center"/>
    </xf>
    <xf numFmtId="49" fontId="21" fillId="0" borderId="1" xfId="183" applyNumberFormat="1" applyFont="1" applyFill="1" applyBorder="1" applyAlignment="1">
      <alignment horizontal="center" vertical="center" wrapText="1"/>
    </xf>
    <xf numFmtId="0" fontId="17" fillId="0" borderId="1" xfId="173" applyFont="1" applyFill="1" applyBorder="1" applyAlignment="1">
      <alignment horizontal="center" vertical="center"/>
    </xf>
    <xf numFmtId="49" fontId="21" fillId="0" borderId="1" xfId="68" applyNumberFormat="1" applyFont="1" applyFill="1" applyBorder="1" applyAlignment="1">
      <alignment horizontal="center" vertical="center" wrapText="1"/>
    </xf>
    <xf numFmtId="0" fontId="26" fillId="0" borderId="1" xfId="183" applyFont="1" applyBorder="1" applyAlignment="1">
      <alignment horizontal="center" vertical="center" wrapText="1"/>
    </xf>
    <xf numFmtId="0" fontId="17" fillId="0" borderId="1" xfId="183" applyFont="1" applyBorder="1" applyAlignment="1">
      <alignment horizontal="center" vertical="center" wrapText="1"/>
    </xf>
    <xf numFmtId="0" fontId="30" fillId="0" borderId="1" xfId="88" applyFont="1" applyFill="1" applyBorder="1" applyAlignment="1">
      <alignment horizontal="center" vertical="center"/>
    </xf>
    <xf numFmtId="0" fontId="30" fillId="0" borderId="1" xfId="80" applyFont="1" applyFill="1" applyBorder="1" applyAlignment="1">
      <alignment horizontal="center" vertical="center"/>
    </xf>
    <xf numFmtId="0" fontId="30" fillId="0" borderId="1" xfId="162" applyFont="1" applyFill="1" applyBorder="1" applyAlignment="1">
      <alignment horizontal="center" vertical="center"/>
    </xf>
    <xf numFmtId="0" fontId="37" fillId="0" borderId="1" xfId="162" applyFont="1" applyFill="1" applyBorder="1" applyAlignment="1">
      <alignment horizontal="center"/>
    </xf>
    <xf numFmtId="0" fontId="30" fillId="0" borderId="1" xfId="177" applyFont="1" applyFill="1" applyBorder="1" applyAlignment="1">
      <alignment horizontal="center" vertical="center"/>
    </xf>
    <xf numFmtId="49" fontId="38" fillId="0" borderId="1" xfId="177" applyNumberFormat="1" applyFont="1" applyFill="1" applyBorder="1" applyAlignment="1">
      <alignment horizontal="center" vertical="center"/>
    </xf>
  </cellXfs>
  <cellStyles count="19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 13" xfId="14"/>
    <cellStyle name="常规 6" xfId="15"/>
    <cellStyle name="注释" xfId="16" builtinId="10"/>
    <cellStyle name="60% - 强调文字颜色 2" xfId="17" builtinId="36"/>
    <cellStyle name="标题 4" xfId="18" builtinId="19"/>
    <cellStyle name="常规 6 5" xfId="19"/>
    <cellStyle name="警告文本" xfId="20" builtinId="11"/>
    <cellStyle name="标题" xfId="21" builtinId="15"/>
    <cellStyle name="常规 16 4" xfId="22"/>
    <cellStyle name="常规 12" xfId="23"/>
    <cellStyle name="常规 10 11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常规 31" xfId="32"/>
    <cellStyle name="常规 26" xfId="33"/>
    <cellStyle name="计算" xfId="34" builtinId="22"/>
    <cellStyle name="常规 13 5" xfId="35"/>
    <cellStyle name="检查单元格" xfId="36" builtinId="23"/>
    <cellStyle name="20% - 强调文字颜色 6" xfId="37" builtinId="50"/>
    <cellStyle name="强调文字颜色 2" xfId="38" builtinId="33"/>
    <cellStyle name="链接单元格" xfId="39" builtinId="24"/>
    <cellStyle name="常规 10 5" xfId="40"/>
    <cellStyle name="汇总" xfId="41" builtinId="25"/>
    <cellStyle name="好" xfId="42" builtinId="26"/>
    <cellStyle name="常规 21" xfId="43"/>
    <cellStyle name="常规 16 8" xfId="44"/>
    <cellStyle name="常规 16" xfId="45"/>
    <cellStyle name="常规 10 15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常规 16 2" xfId="62"/>
    <cellStyle name="常规 10" xfId="63"/>
    <cellStyle name="40% - 强调文字颜色 6" xfId="64" builtinId="51"/>
    <cellStyle name="常规 10 2" xfId="65"/>
    <cellStyle name="60% - 强调文字颜色 6" xfId="66" builtinId="52"/>
    <cellStyle name="常规 16 3" xfId="67"/>
    <cellStyle name="常规 11" xfId="68"/>
    <cellStyle name="常规 10 10" xfId="69"/>
    <cellStyle name="常规 16 5" xfId="70"/>
    <cellStyle name="常规 13" xfId="71"/>
    <cellStyle name="常规 10 12" xfId="72"/>
    <cellStyle name="常规 16 6" xfId="73"/>
    <cellStyle name="常规 14" xfId="74"/>
    <cellStyle name="常规 10 13" xfId="75"/>
    <cellStyle name="常规 20" xfId="76"/>
    <cellStyle name="常规 16 7" xfId="77"/>
    <cellStyle name="常规 15" xfId="78"/>
    <cellStyle name="常规 10 14" xfId="79"/>
    <cellStyle name="常规 22" xfId="80"/>
    <cellStyle name="常规 17" xfId="81"/>
    <cellStyle name="常规 16 9" xfId="82"/>
    <cellStyle name="常规 10 16" xfId="83"/>
    <cellStyle name="常规 23" xfId="84"/>
    <cellStyle name="常规 18" xfId="85"/>
    <cellStyle name="常规 10 17" xfId="86"/>
    <cellStyle name="常规 24" xfId="87"/>
    <cellStyle name="常规 19" xfId="88"/>
    <cellStyle name="常规 10 18" xfId="89"/>
    <cellStyle name="常规 10 4" xfId="90"/>
    <cellStyle name="常规 10 6" xfId="91"/>
    <cellStyle name="常规 10 7" xfId="92"/>
    <cellStyle name="常规 10 8" xfId="93"/>
    <cellStyle name="常规 10 9" xfId="94"/>
    <cellStyle name="常规 13 10" xfId="95"/>
    <cellStyle name="常规 13 11" xfId="96"/>
    <cellStyle name="常规 13 12" xfId="97"/>
    <cellStyle name="常规 13 13" xfId="98"/>
    <cellStyle name="常规 13 14" xfId="99"/>
    <cellStyle name="常规 13 15" xfId="100"/>
    <cellStyle name="常规 13 16" xfId="101"/>
    <cellStyle name="常规 13 17" xfId="102"/>
    <cellStyle name="常规 13 18" xfId="103"/>
    <cellStyle name="常规 13 2" xfId="104"/>
    <cellStyle name="常规 13 3" xfId="105"/>
    <cellStyle name="常规 13 4" xfId="106"/>
    <cellStyle name="常规 13 6" xfId="107"/>
    <cellStyle name="常规 13 7" xfId="108"/>
    <cellStyle name="常规 13 8" xfId="109"/>
    <cellStyle name="常规 13 9" xfId="110"/>
    <cellStyle name="常规 14 10" xfId="111"/>
    <cellStyle name="常规 14 11" xfId="112"/>
    <cellStyle name="常规 14 12" xfId="113"/>
    <cellStyle name="常规 14 13" xfId="114"/>
    <cellStyle name="常规 14 14" xfId="115"/>
    <cellStyle name="常规 14 15" xfId="116"/>
    <cellStyle name="常规 14 16" xfId="117"/>
    <cellStyle name="常规 14 17" xfId="118"/>
    <cellStyle name="常规 14 18" xfId="119"/>
    <cellStyle name="常规 14 2" xfId="120"/>
    <cellStyle name="常规 14 3" xfId="121"/>
    <cellStyle name="常规 14 4" xfId="122"/>
    <cellStyle name="常规 14 5" xfId="123"/>
    <cellStyle name="常规 14 6" xfId="124"/>
    <cellStyle name="常规 14 7" xfId="125"/>
    <cellStyle name="常规 14 8" xfId="126"/>
    <cellStyle name="常规 14 9" xfId="127"/>
    <cellStyle name="常规 16 10" xfId="128"/>
    <cellStyle name="常规 16 11" xfId="129"/>
    <cellStyle name="常规 4 2" xfId="130"/>
    <cellStyle name="常规 16 12" xfId="131"/>
    <cellStyle name="常规 4 3" xfId="132"/>
    <cellStyle name="常规 16 13" xfId="133"/>
    <cellStyle name="常规 4 4" xfId="134"/>
    <cellStyle name="常规 16 14" xfId="135"/>
    <cellStyle name="常规 16 15" xfId="136"/>
    <cellStyle name="常规 16 16" xfId="137"/>
    <cellStyle name="常规 16 17" xfId="138"/>
    <cellStyle name="常规 16 18" xfId="139"/>
    <cellStyle name="常规 2" xfId="140"/>
    <cellStyle name="常规 2 10" xfId="141"/>
    <cellStyle name="常规 2 11" xfId="142"/>
    <cellStyle name="常规 2 12" xfId="143"/>
    <cellStyle name="常规 2 13" xfId="144"/>
    <cellStyle name="常规 2 14" xfId="145"/>
    <cellStyle name="常规 2 15" xfId="146"/>
    <cellStyle name="常规 2 16" xfId="147"/>
    <cellStyle name="常规 2 17" xfId="148"/>
    <cellStyle name="常规 2 18" xfId="149"/>
    <cellStyle name="常规 2 2" xfId="150"/>
    <cellStyle name="常规 2 3" xfId="151"/>
    <cellStyle name="常规 2 4" xfId="152"/>
    <cellStyle name="常规 2 5" xfId="153"/>
    <cellStyle name="常规 2 6" xfId="154"/>
    <cellStyle name="常规 2 7" xfId="155"/>
    <cellStyle name="常规 2 8" xfId="156"/>
    <cellStyle name="常规 2 9" xfId="157"/>
    <cellStyle name="常规 30" xfId="158"/>
    <cellStyle name="常规 25" xfId="159"/>
    <cellStyle name="常规 32" xfId="160"/>
    <cellStyle name="常规 27" xfId="161"/>
    <cellStyle name="常规 33" xfId="162"/>
    <cellStyle name="常规 28" xfId="163"/>
    <cellStyle name="常规 34" xfId="164"/>
    <cellStyle name="常规 29" xfId="165"/>
    <cellStyle name="常规 6 10" xfId="166"/>
    <cellStyle name="常规 3" xfId="167"/>
    <cellStyle name="常规 3 2" xfId="168"/>
    <cellStyle name="常规 3 3" xfId="169"/>
    <cellStyle name="常规 3 4" xfId="170"/>
    <cellStyle name="常规 3 5" xfId="171"/>
    <cellStyle name="常规 3 6" xfId="172"/>
    <cellStyle name="常规 3 7" xfId="173"/>
    <cellStyle name="常规 3 8" xfId="174"/>
    <cellStyle name="常规 3 9" xfId="175"/>
    <cellStyle name="常规 35" xfId="176"/>
    <cellStyle name="常规 36" xfId="177"/>
    <cellStyle name="常规 37" xfId="178"/>
    <cellStyle name="常规 6 11" xfId="179"/>
    <cellStyle name="常规 4" xfId="180"/>
    <cellStyle name="常规 6 12" xfId="181"/>
    <cellStyle name="常规 5" xfId="182"/>
    <cellStyle name="常规 7" xfId="183"/>
    <cellStyle name="常规 6 14" xfId="184"/>
    <cellStyle name="常规 8" xfId="185"/>
    <cellStyle name="常规 6 15" xfId="186"/>
    <cellStyle name="常规 9" xfId="187"/>
    <cellStyle name="常规 6 16" xfId="188"/>
    <cellStyle name="常规 6 17" xfId="189"/>
    <cellStyle name="常规 6 18" xfId="190"/>
    <cellStyle name="常规 6 2" xfId="191"/>
    <cellStyle name="常规 6 3" xfId="192"/>
    <cellStyle name="常规 6 4" xfId="193"/>
    <cellStyle name="常规 6 6" xfId="194"/>
    <cellStyle name="常规 6 7" xfId="195"/>
    <cellStyle name="常规 6 8" xfId="196"/>
    <cellStyle name="常规 6 9" xfId="197"/>
    <cellStyle name="常规_莲湖区12批60户联审" xfId="19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F15" sqref="F15"/>
    </sheetView>
  </sheetViews>
  <sheetFormatPr defaultColWidth="9" defaultRowHeight="14.25"/>
  <cols>
    <col min="1" max="5" width="9" style="1"/>
    <col min="6" max="6" width="20.5" style="2" customWidth="1"/>
    <col min="7" max="7" width="29.375" style="1" customWidth="1"/>
    <col min="8" max="8" width="49.375" style="1" customWidth="1"/>
    <col min="9" max="10" width="9" style="1"/>
    <col min="11" max="11" width="14.5" style="1" customWidth="1"/>
    <col min="12" max="16384" width="9" style="1"/>
  </cols>
  <sheetData>
    <row r="1" ht="27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2.5" spans="1:12">
      <c r="A2" s="4" t="s">
        <v>1</v>
      </c>
      <c r="B2" s="5"/>
      <c r="C2" s="5"/>
      <c r="D2" s="5"/>
      <c r="E2" s="5"/>
      <c r="F2" s="6"/>
      <c r="G2" s="5"/>
      <c r="H2" s="5"/>
      <c r="I2" s="5"/>
      <c r="J2" s="5"/>
      <c r="K2" s="5"/>
      <c r="L2" s="5"/>
    </row>
    <row r="3" ht="57" spans="1:12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3" t="s">
        <v>11</v>
      </c>
      <c r="K3" s="64" t="s">
        <v>12</v>
      </c>
      <c r="L3" s="64" t="s">
        <v>13</v>
      </c>
    </row>
    <row r="4" spans="1:13">
      <c r="A4" s="9">
        <v>1</v>
      </c>
      <c r="B4" s="10" t="s">
        <v>14</v>
      </c>
      <c r="C4" s="11" t="s">
        <v>15</v>
      </c>
      <c r="D4" s="12" t="s">
        <v>16</v>
      </c>
      <c r="E4" s="12" t="s">
        <v>17</v>
      </c>
      <c r="F4" s="13" t="s">
        <v>18</v>
      </c>
      <c r="G4" s="12" t="s">
        <v>19</v>
      </c>
      <c r="H4" s="12" t="s">
        <v>20</v>
      </c>
      <c r="I4" s="9">
        <f>42000/12</f>
        <v>3500</v>
      </c>
      <c r="J4" s="65" t="s">
        <v>21</v>
      </c>
      <c r="K4" s="66" t="s">
        <v>22</v>
      </c>
      <c r="L4" s="9"/>
      <c r="M4" s="67" t="s">
        <v>23</v>
      </c>
    </row>
    <row r="5" spans="1:13">
      <c r="A5" s="9">
        <v>2</v>
      </c>
      <c r="B5" s="10" t="s">
        <v>14</v>
      </c>
      <c r="C5" s="14" t="s">
        <v>24</v>
      </c>
      <c r="D5" s="14" t="s">
        <v>16</v>
      </c>
      <c r="E5" s="15" t="s">
        <v>17</v>
      </c>
      <c r="F5" s="13" t="s">
        <v>25</v>
      </c>
      <c r="G5" s="16" t="s">
        <v>26</v>
      </c>
      <c r="H5" s="16" t="s">
        <v>27</v>
      </c>
      <c r="I5" s="9">
        <f>55000/12</f>
        <v>4583.33333333333</v>
      </c>
      <c r="J5" s="65" t="s">
        <v>28</v>
      </c>
      <c r="K5" s="68">
        <v>18710399250</v>
      </c>
      <c r="L5" s="69"/>
      <c r="M5" s="67" t="s">
        <v>23</v>
      </c>
    </row>
    <row r="6" spans="1:13">
      <c r="A6" s="9"/>
      <c r="B6" s="15" t="s">
        <v>29</v>
      </c>
      <c r="C6" s="14" t="s">
        <v>30</v>
      </c>
      <c r="D6" s="14" t="s">
        <v>31</v>
      </c>
      <c r="E6" s="15" t="s">
        <v>32</v>
      </c>
      <c r="F6" s="13" t="s">
        <v>33</v>
      </c>
      <c r="G6" s="16"/>
      <c r="H6" s="16" t="s">
        <v>34</v>
      </c>
      <c r="I6" s="9"/>
      <c r="J6" s="65" t="s">
        <v>28</v>
      </c>
      <c r="K6" s="68">
        <v>18710399250</v>
      </c>
      <c r="L6" s="69"/>
      <c r="M6" s="70"/>
    </row>
    <row r="7" ht="15" spans="1:13">
      <c r="A7" s="9"/>
      <c r="B7" s="15" t="s">
        <v>35</v>
      </c>
      <c r="C7" s="14" t="s">
        <v>36</v>
      </c>
      <c r="D7" s="14" t="s">
        <v>16</v>
      </c>
      <c r="E7" s="15" t="s">
        <v>37</v>
      </c>
      <c r="F7" s="13" t="s">
        <v>38</v>
      </c>
      <c r="G7" s="16"/>
      <c r="H7" s="16" t="s">
        <v>27</v>
      </c>
      <c r="I7" s="9"/>
      <c r="J7" s="65" t="s">
        <v>21</v>
      </c>
      <c r="K7" s="68"/>
      <c r="L7" s="71"/>
      <c r="M7" s="70"/>
    </row>
    <row r="8" hidden="1" spans="1:13">
      <c r="A8" s="17">
        <v>4</v>
      </c>
      <c r="B8" s="18" t="s">
        <v>14</v>
      </c>
      <c r="C8" s="18"/>
      <c r="D8" s="19"/>
      <c r="E8" s="19" t="s">
        <v>17</v>
      </c>
      <c r="F8" s="13" t="s">
        <v>39</v>
      </c>
      <c r="G8" s="20"/>
      <c r="H8" s="17"/>
      <c r="I8" s="17"/>
      <c r="J8" s="19"/>
      <c r="K8" s="70"/>
      <c r="L8" s="19"/>
      <c r="M8" s="72"/>
    </row>
    <row r="9" spans="1:13">
      <c r="A9" s="9">
        <v>3</v>
      </c>
      <c r="B9" s="10" t="s">
        <v>14</v>
      </c>
      <c r="C9" s="21" t="s">
        <v>40</v>
      </c>
      <c r="D9" s="22" t="s">
        <v>31</v>
      </c>
      <c r="E9" s="15" t="s">
        <v>17</v>
      </c>
      <c r="F9" s="13" t="s">
        <v>41</v>
      </c>
      <c r="G9" s="23" t="s">
        <v>42</v>
      </c>
      <c r="H9" s="24" t="s">
        <v>43</v>
      </c>
      <c r="I9" s="9">
        <f>25200/12</f>
        <v>2100</v>
      </c>
      <c r="J9" s="65" t="s">
        <v>28</v>
      </c>
      <c r="K9" s="73" t="s">
        <v>44</v>
      </c>
      <c r="L9" s="74"/>
      <c r="M9" s="67" t="s">
        <v>45</v>
      </c>
    </row>
    <row r="10" spans="1:13">
      <c r="A10" s="9"/>
      <c r="B10" s="15" t="s">
        <v>29</v>
      </c>
      <c r="C10" s="22" t="s">
        <v>46</v>
      </c>
      <c r="D10" s="22" t="s">
        <v>16</v>
      </c>
      <c r="E10" s="15" t="s">
        <v>32</v>
      </c>
      <c r="F10" s="13" t="s">
        <v>47</v>
      </c>
      <c r="G10" s="23" t="s">
        <v>42</v>
      </c>
      <c r="H10" s="24" t="s">
        <v>43</v>
      </c>
      <c r="I10" s="9">
        <f>49200/12</f>
        <v>4100</v>
      </c>
      <c r="J10" s="65" t="s">
        <v>28</v>
      </c>
      <c r="K10" s="73" t="s">
        <v>44</v>
      </c>
      <c r="L10" s="74"/>
      <c r="M10" s="70"/>
    </row>
    <row r="11" spans="1:13">
      <c r="A11" s="25">
        <v>4</v>
      </c>
      <c r="B11" s="26" t="s">
        <v>14</v>
      </c>
      <c r="C11" s="27" t="s">
        <v>48</v>
      </c>
      <c r="D11" s="27" t="s">
        <v>16</v>
      </c>
      <c r="E11" s="27" t="s">
        <v>17</v>
      </c>
      <c r="F11" s="13" t="s">
        <v>49</v>
      </c>
      <c r="G11" s="27" t="s">
        <v>50</v>
      </c>
      <c r="H11" s="27" t="s">
        <v>51</v>
      </c>
      <c r="I11" s="70">
        <f>42000/12</f>
        <v>3500</v>
      </c>
      <c r="J11" s="27" t="s">
        <v>21</v>
      </c>
      <c r="K11" s="75">
        <v>15829309962</v>
      </c>
      <c r="L11" s="70"/>
      <c r="M11" s="67" t="s">
        <v>52</v>
      </c>
    </row>
    <row r="12" spans="1:13">
      <c r="A12" s="9">
        <v>5</v>
      </c>
      <c r="B12" s="26" t="s">
        <v>14</v>
      </c>
      <c r="C12" s="27" t="s">
        <v>53</v>
      </c>
      <c r="D12" s="27" t="s">
        <v>31</v>
      </c>
      <c r="E12" s="27" t="s">
        <v>17</v>
      </c>
      <c r="F12" s="13" t="s">
        <v>54</v>
      </c>
      <c r="G12" s="27" t="s">
        <v>55</v>
      </c>
      <c r="H12" s="27" t="s">
        <v>51</v>
      </c>
      <c r="I12" s="70">
        <f>36000/12</f>
        <v>3000</v>
      </c>
      <c r="J12" s="27" t="s">
        <v>28</v>
      </c>
      <c r="K12" s="75">
        <v>18343018353</v>
      </c>
      <c r="L12" s="70"/>
      <c r="M12" s="67" t="s">
        <v>52</v>
      </c>
    </row>
    <row r="13" spans="1:13">
      <c r="A13" s="9"/>
      <c r="B13" s="28" t="s">
        <v>29</v>
      </c>
      <c r="C13" s="28" t="s">
        <v>56</v>
      </c>
      <c r="D13" s="28" t="s">
        <v>16</v>
      </c>
      <c r="E13" s="28" t="s">
        <v>32</v>
      </c>
      <c r="F13" s="13" t="s">
        <v>57</v>
      </c>
      <c r="G13" s="28" t="s">
        <v>55</v>
      </c>
      <c r="H13" s="28" t="s">
        <v>58</v>
      </c>
      <c r="I13" s="70">
        <f>30000/12</f>
        <v>2500</v>
      </c>
      <c r="J13" s="28" t="s">
        <v>28</v>
      </c>
      <c r="K13" s="28">
        <v>18343018353</v>
      </c>
      <c r="L13" s="70"/>
      <c r="M13" s="70"/>
    </row>
    <row r="14" spans="1:13">
      <c r="A14" s="25">
        <v>6</v>
      </c>
      <c r="B14" s="26" t="s">
        <v>14</v>
      </c>
      <c r="C14" s="27" t="s">
        <v>59</v>
      </c>
      <c r="D14" s="27" t="s">
        <v>16</v>
      </c>
      <c r="E14" s="27" t="s">
        <v>17</v>
      </c>
      <c r="F14" s="13" t="s">
        <v>60</v>
      </c>
      <c r="G14" s="27" t="s">
        <v>61</v>
      </c>
      <c r="H14" s="27" t="s">
        <v>51</v>
      </c>
      <c r="I14" s="70">
        <f>36000/12</f>
        <v>3000</v>
      </c>
      <c r="J14" s="27" t="s">
        <v>21</v>
      </c>
      <c r="K14" s="75">
        <v>13709289213</v>
      </c>
      <c r="L14" s="70"/>
      <c r="M14" s="67" t="s">
        <v>52</v>
      </c>
    </row>
    <row r="15" ht="27" spans="1:13">
      <c r="A15" s="29">
        <v>7</v>
      </c>
      <c r="B15" s="26" t="s">
        <v>14</v>
      </c>
      <c r="C15" s="30" t="s">
        <v>62</v>
      </c>
      <c r="D15" s="31" t="s">
        <v>31</v>
      </c>
      <c r="E15" s="30" t="s">
        <v>17</v>
      </c>
      <c r="F15" s="13" t="s">
        <v>63</v>
      </c>
      <c r="G15" s="32" t="s">
        <v>64</v>
      </c>
      <c r="H15" s="32" t="s">
        <v>65</v>
      </c>
      <c r="I15" s="70">
        <f>30400/12</f>
        <v>2533.33333333333</v>
      </c>
      <c r="J15" s="32" t="s">
        <v>21</v>
      </c>
      <c r="K15" s="32">
        <v>15891427704</v>
      </c>
      <c r="L15" s="70"/>
      <c r="M15" s="67" t="s">
        <v>52</v>
      </c>
    </row>
    <row r="16" spans="1:13">
      <c r="A16" s="25">
        <v>8</v>
      </c>
      <c r="B16" s="26" t="s">
        <v>14</v>
      </c>
      <c r="C16" s="26" t="s">
        <v>66</v>
      </c>
      <c r="D16" s="33" t="s">
        <v>31</v>
      </c>
      <c r="E16" s="33" t="s">
        <v>17</v>
      </c>
      <c r="F16" s="13" t="s">
        <v>67</v>
      </c>
      <c r="G16" s="33" t="s">
        <v>68</v>
      </c>
      <c r="H16" s="33" t="s">
        <v>65</v>
      </c>
      <c r="I16" s="70">
        <f>24000/12</f>
        <v>2000</v>
      </c>
      <c r="J16" s="33" t="s">
        <v>28</v>
      </c>
      <c r="K16" s="33">
        <v>13399187863</v>
      </c>
      <c r="L16" s="70"/>
      <c r="M16" s="67" t="s">
        <v>52</v>
      </c>
    </row>
    <row r="17" spans="1:13">
      <c r="A17" s="25"/>
      <c r="B17" s="28" t="s">
        <v>29</v>
      </c>
      <c r="C17" s="34" t="s">
        <v>69</v>
      </c>
      <c r="D17" s="34" t="s">
        <v>16</v>
      </c>
      <c r="E17" s="28" t="s">
        <v>32</v>
      </c>
      <c r="F17" s="13" t="s">
        <v>70</v>
      </c>
      <c r="G17" s="34" t="s">
        <v>71</v>
      </c>
      <c r="H17" s="33" t="s">
        <v>72</v>
      </c>
      <c r="I17" s="70">
        <f>60000/12</f>
        <v>5000</v>
      </c>
      <c r="J17" s="33" t="s">
        <v>28</v>
      </c>
      <c r="K17" s="33">
        <v>15929986384</v>
      </c>
      <c r="L17" s="70"/>
      <c r="M17" s="70"/>
    </row>
    <row r="18" spans="1:13">
      <c r="A18" s="29">
        <v>9</v>
      </c>
      <c r="B18" s="26" t="s">
        <v>14</v>
      </c>
      <c r="C18" s="35" t="s">
        <v>73</v>
      </c>
      <c r="D18" s="36" t="s">
        <v>31</v>
      </c>
      <c r="E18" s="37" t="s">
        <v>17</v>
      </c>
      <c r="F18" s="13" t="s">
        <v>74</v>
      </c>
      <c r="G18" s="35" t="s">
        <v>75</v>
      </c>
      <c r="H18" s="38" t="s">
        <v>76</v>
      </c>
      <c r="I18" s="70">
        <f>30000/12</f>
        <v>2500</v>
      </c>
      <c r="J18" s="76" t="s">
        <v>21</v>
      </c>
      <c r="K18" s="77" t="s">
        <v>77</v>
      </c>
      <c r="L18" s="70"/>
      <c r="M18" s="67" t="s">
        <v>78</v>
      </c>
    </row>
    <row r="19" spans="1:13">
      <c r="A19" s="29">
        <v>10</v>
      </c>
      <c r="B19" s="26" t="s">
        <v>14</v>
      </c>
      <c r="C19" s="39" t="s">
        <v>79</v>
      </c>
      <c r="D19" s="40" t="s">
        <v>16</v>
      </c>
      <c r="E19" s="41" t="s">
        <v>17</v>
      </c>
      <c r="F19" s="13" t="s">
        <v>80</v>
      </c>
      <c r="G19" s="39" t="s">
        <v>81</v>
      </c>
      <c r="H19" s="42" t="s">
        <v>82</v>
      </c>
      <c r="I19" s="70">
        <f>29400/12</f>
        <v>2450</v>
      </c>
      <c r="J19" s="78" t="s">
        <v>21</v>
      </c>
      <c r="K19" s="79" t="s">
        <v>83</v>
      </c>
      <c r="L19" s="70"/>
      <c r="M19" s="67" t="s">
        <v>78</v>
      </c>
    </row>
    <row r="20" spans="1:13">
      <c r="A20" s="43">
        <v>11</v>
      </c>
      <c r="B20" s="44" t="s">
        <v>14</v>
      </c>
      <c r="C20" s="45" t="s">
        <v>84</v>
      </c>
      <c r="D20" s="46" t="s">
        <v>31</v>
      </c>
      <c r="E20" s="47" t="s">
        <v>17</v>
      </c>
      <c r="F20" s="13" t="s">
        <v>85</v>
      </c>
      <c r="G20" s="48" t="s">
        <v>86</v>
      </c>
      <c r="H20" s="49" t="s">
        <v>87</v>
      </c>
      <c r="I20" s="70">
        <f>39600/12</f>
        <v>3300</v>
      </c>
      <c r="J20" s="80" t="s">
        <v>21</v>
      </c>
      <c r="K20" s="81">
        <v>13519130125</v>
      </c>
      <c r="L20" s="70"/>
      <c r="M20" s="67" t="s">
        <v>88</v>
      </c>
    </row>
    <row r="21" spans="1:13">
      <c r="A21" s="50">
        <v>12</v>
      </c>
      <c r="B21" s="51" t="s">
        <v>14</v>
      </c>
      <c r="C21" s="52" t="s">
        <v>89</v>
      </c>
      <c r="D21" s="53" t="s">
        <v>31</v>
      </c>
      <c r="E21" s="53" t="s">
        <v>17</v>
      </c>
      <c r="F21" s="13" t="s">
        <v>90</v>
      </c>
      <c r="G21" s="54" t="s">
        <v>91</v>
      </c>
      <c r="H21" s="54" t="s">
        <v>92</v>
      </c>
      <c r="I21" s="70">
        <f>42000/12</f>
        <v>3500</v>
      </c>
      <c r="J21" s="82" t="s">
        <v>21</v>
      </c>
      <c r="K21" s="82">
        <v>13572598244</v>
      </c>
      <c r="L21" s="70"/>
      <c r="M21" s="67" t="s">
        <v>88</v>
      </c>
    </row>
    <row r="22" spans="1:13">
      <c r="A22" s="55">
        <v>13</v>
      </c>
      <c r="B22" s="56" t="s">
        <v>14</v>
      </c>
      <c r="C22" s="56" t="s">
        <v>93</v>
      </c>
      <c r="D22" s="55" t="s">
        <v>16</v>
      </c>
      <c r="E22" s="55" t="s">
        <v>17</v>
      </c>
      <c r="F22" s="13" t="s">
        <v>94</v>
      </c>
      <c r="G22" s="55" t="s">
        <v>95</v>
      </c>
      <c r="H22" s="55" t="s">
        <v>96</v>
      </c>
      <c r="I22" s="70">
        <f>38400/12</f>
        <v>3200</v>
      </c>
      <c r="J22" s="83" t="s">
        <v>28</v>
      </c>
      <c r="K22" s="83">
        <v>15353509062</v>
      </c>
      <c r="L22" s="70"/>
      <c r="M22" s="67" t="s">
        <v>88</v>
      </c>
    </row>
    <row r="23" spans="1:13">
      <c r="A23" s="55"/>
      <c r="B23" s="55" t="s">
        <v>29</v>
      </c>
      <c r="C23" s="55" t="s">
        <v>97</v>
      </c>
      <c r="D23" s="55" t="s">
        <v>31</v>
      </c>
      <c r="E23" s="28" t="s">
        <v>32</v>
      </c>
      <c r="F23" s="13" t="s">
        <v>98</v>
      </c>
      <c r="G23" s="55" t="s">
        <v>99</v>
      </c>
      <c r="H23" s="57" t="s">
        <v>100</v>
      </c>
      <c r="I23" s="70">
        <f>36000/12</f>
        <v>3000</v>
      </c>
      <c r="J23" s="83" t="s">
        <v>28</v>
      </c>
      <c r="K23" s="83">
        <v>13752090194</v>
      </c>
      <c r="L23" s="70"/>
      <c r="M23" s="70"/>
    </row>
    <row r="24" spans="1:13">
      <c r="A24" s="58">
        <v>14</v>
      </c>
      <c r="B24" s="59" t="s">
        <v>14</v>
      </c>
      <c r="C24" s="59" t="s">
        <v>101</v>
      </c>
      <c r="D24" s="58" t="s">
        <v>31</v>
      </c>
      <c r="E24" s="58" t="s">
        <v>17</v>
      </c>
      <c r="F24" s="13" t="s">
        <v>102</v>
      </c>
      <c r="G24" s="58" t="s">
        <v>68</v>
      </c>
      <c r="H24" s="58" t="s">
        <v>96</v>
      </c>
      <c r="I24" s="70">
        <f>36000/12</f>
        <v>3000</v>
      </c>
      <c r="J24" s="84" t="s">
        <v>28</v>
      </c>
      <c r="K24" s="84">
        <v>18091739996</v>
      </c>
      <c r="L24" s="70"/>
      <c r="M24" s="67" t="s">
        <v>88</v>
      </c>
    </row>
    <row r="25" spans="1:13">
      <c r="A25" s="58"/>
      <c r="B25" s="58" t="s">
        <v>29</v>
      </c>
      <c r="C25" s="58" t="s">
        <v>103</v>
      </c>
      <c r="D25" s="58" t="s">
        <v>16</v>
      </c>
      <c r="E25" s="15" t="s">
        <v>32</v>
      </c>
      <c r="F25" s="13" t="s">
        <v>104</v>
      </c>
      <c r="G25" s="58" t="s">
        <v>105</v>
      </c>
      <c r="H25" s="60" t="s">
        <v>106</v>
      </c>
      <c r="I25" s="70">
        <f>37200/12</f>
        <v>3100</v>
      </c>
      <c r="J25" s="84" t="s">
        <v>28</v>
      </c>
      <c r="K25" s="84">
        <v>18098088156</v>
      </c>
      <c r="L25" s="70"/>
      <c r="M25" s="70"/>
    </row>
    <row r="26" spans="1:13">
      <c r="A26" s="58"/>
      <c r="B26" s="58" t="s">
        <v>35</v>
      </c>
      <c r="C26" s="58" t="s">
        <v>107</v>
      </c>
      <c r="D26" s="58" t="s">
        <v>16</v>
      </c>
      <c r="E26" s="15" t="s">
        <v>37</v>
      </c>
      <c r="F26" s="13" t="s">
        <v>108</v>
      </c>
      <c r="G26" s="60"/>
      <c r="H26" s="60" t="s">
        <v>106</v>
      </c>
      <c r="I26" s="70"/>
      <c r="J26" s="84" t="s">
        <v>21</v>
      </c>
      <c r="K26" s="85"/>
      <c r="L26" s="70"/>
      <c r="M26" s="70"/>
    </row>
    <row r="27" spans="1:13">
      <c r="A27" s="61">
        <v>15</v>
      </c>
      <c r="B27" s="62" t="s">
        <v>14</v>
      </c>
      <c r="C27" s="62" t="s">
        <v>109</v>
      </c>
      <c r="D27" s="61" t="s">
        <v>16</v>
      </c>
      <c r="E27" s="61" t="s">
        <v>17</v>
      </c>
      <c r="F27" s="13" t="s">
        <v>110</v>
      </c>
      <c r="G27" s="61" t="s">
        <v>111</v>
      </c>
      <c r="H27" s="61" t="s">
        <v>87</v>
      </c>
      <c r="I27" s="70">
        <f>36000/12</f>
        <v>3000</v>
      </c>
      <c r="J27" s="86" t="s">
        <v>21</v>
      </c>
      <c r="K27" s="87" t="s">
        <v>112</v>
      </c>
      <c r="L27" s="70"/>
      <c r="M27" s="67" t="s">
        <v>88</v>
      </c>
    </row>
  </sheetData>
  <mergeCells count="14">
    <mergeCell ref="A1:L1"/>
    <mergeCell ref="A2:L2"/>
    <mergeCell ref="A5:A7"/>
    <mergeCell ref="A9:A10"/>
    <mergeCell ref="A12:A13"/>
    <mergeCell ref="A16:A17"/>
    <mergeCell ref="A22:A23"/>
    <mergeCell ref="A24:A26"/>
    <mergeCell ref="M5:M7"/>
    <mergeCell ref="M9:M10"/>
    <mergeCell ref="M12:M13"/>
    <mergeCell ref="M16:M17"/>
    <mergeCell ref="M22:M23"/>
    <mergeCell ref="M24:M2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2017-10-27T02:56:00Z</dcterms:created>
  <dcterms:modified xsi:type="dcterms:W3CDTF">2018-12-21T02:18:48Z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