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<sst xmlns="http://schemas.openxmlformats.org/spreadsheetml/2006/main" count="119">
  <si>
    <t>西安市保障性住房（经适房）资格联审信息表第000批（原表）</t>
  </si>
  <si>
    <t>基本信息（未央区第 164 批 共 15 户，计 26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</si>
  <si>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</si>
  <si>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</si>
  <si>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</si>
  <si>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</si>
  <si>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</si>
  <si>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</si>
  <si>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</si>
  <si>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</si>
  <si>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</si>
  <si>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</si>
  <si>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</si>
  <si>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</si>
  <si>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曹洁妮</t>
  </si>
  <si>
    <t>女</t>
  </si>
  <si>
    <t xml:space="preserve">本人 </t>
  </si>
  <si>
    <t>610112****09142526</t>
  </si>
  <si>
    <t>曲江新城（大明宫）云漪日用品咨询服务中心</t>
  </si>
  <si>
    <t>未央区太华北路79号3-3-10室</t>
  </si>
  <si>
    <t>未婚</t>
  </si>
  <si>
    <t>大明宫</t>
  </si>
  <si>
    <t>高云雷</t>
  </si>
  <si>
    <t>男</t>
  </si>
  <si>
    <t>本人</t>
  </si>
  <si>
    <t>152127****04051210</t>
  </si>
  <si>
    <t>西安民和机械设备有限公司</t>
  </si>
  <si>
    <r>
      <rPr>
        <sz val="11"/>
        <color indexed="8"/>
        <rFont val="宋体"/>
        <charset val="134"/>
      </rPr>
      <t>西安市未央区玄武路6</t>
    </r>
    <r>
      <rPr>
        <sz val="11"/>
        <color indexed="8"/>
        <rFont val="宋体"/>
        <charset val="134"/>
      </rPr>
      <t>9号锦园新世纪18栋702室</t>
    </r>
  </si>
  <si>
    <t>李璐</t>
  </si>
  <si>
    <t>610502****06010832</t>
  </si>
  <si>
    <t>西安天宝和泰企业管理有限公司</t>
  </si>
  <si>
    <t>未央区未央宫街道青门新区</t>
  </si>
  <si>
    <t>未央宫</t>
  </si>
  <si>
    <t>孙艳</t>
  </si>
  <si>
    <t>610202****12120844</t>
  </si>
  <si>
    <t>静心瑜伽会馆</t>
  </si>
  <si>
    <t>离异</t>
  </si>
  <si>
    <t>杨强</t>
  </si>
  <si>
    <t>610112****02233514</t>
  </si>
  <si>
    <t>西安永兴运输有限责任公司</t>
  </si>
  <si>
    <t>西安市未央区未央宫派出所</t>
  </si>
  <si>
    <t>已婚</t>
  </si>
  <si>
    <t>成员1</t>
  </si>
  <si>
    <t>郭昀融</t>
  </si>
  <si>
    <t>配偶</t>
  </si>
  <si>
    <t>612728****02120222</t>
  </si>
  <si>
    <t>无</t>
  </si>
  <si>
    <t>成员2</t>
  </si>
  <si>
    <t>杨紫媗</t>
  </si>
  <si>
    <t>子女</t>
  </si>
  <si>
    <t>610112****07103521</t>
  </si>
  <si>
    <t>成员3</t>
  </si>
  <si>
    <t>杨皓然</t>
  </si>
  <si>
    <t>610112****05133512</t>
  </si>
  <si>
    <t>刘潇东</t>
  </si>
  <si>
    <t>612731****11271438</t>
  </si>
  <si>
    <t>陕西暨美化妆品有限公司</t>
  </si>
  <si>
    <t>西安市未央区二府庄1号付1号</t>
  </si>
  <si>
    <t>张家堡</t>
  </si>
  <si>
    <t>张莹</t>
  </si>
  <si>
    <t>610502****07160826</t>
  </si>
  <si>
    <t>陕西小松食品化工科技有限公司</t>
  </si>
  <si>
    <r>
      <rPr>
        <sz val="12"/>
        <color rgb="FF000000"/>
        <rFont val="宋体"/>
        <charset val="134"/>
      </rPr>
      <t>西安市未央区二府庄</t>
    </r>
    <r>
      <rPr>
        <sz val="12"/>
        <color indexed="8"/>
        <rFont val="Tahoma"/>
        <charset val="134"/>
      </rPr>
      <t>1号付1号</t>
    </r>
  </si>
  <si>
    <r>
      <rPr>
        <sz val="11"/>
        <color rgb="FF000000"/>
        <rFont val="宋体"/>
        <charset val="134"/>
      </rPr>
      <t>成员</t>
    </r>
    <r>
      <rPr>
        <sz val="11"/>
        <color rgb="FF000000"/>
        <rFont val="Tahoma"/>
        <charset val="134"/>
      </rPr>
      <t>1</t>
    </r>
  </si>
  <si>
    <t>王紫苏</t>
  </si>
  <si>
    <t>610502****09208221</t>
  </si>
  <si>
    <t>渭南市临渭区杜桥街道办事处国贸社区</t>
  </si>
  <si>
    <t>刘雨芬</t>
  </si>
  <si>
    <t>610102****05210020</t>
  </si>
  <si>
    <t>西安市第五建筑公司</t>
  </si>
  <si>
    <r>
      <rPr>
        <sz val="12"/>
        <color rgb="FF000000"/>
        <rFont val="宋体"/>
        <charset val="134"/>
      </rPr>
      <t>西安市未央区二府庄小区</t>
    </r>
    <r>
      <rPr>
        <sz val="12"/>
        <color indexed="8"/>
        <rFont val="Tahoma"/>
        <charset val="134"/>
      </rPr>
      <t>2号楼3门5层1号</t>
    </r>
  </si>
  <si>
    <t>张天豫</t>
  </si>
  <si>
    <t>360702****01310325</t>
  </si>
  <si>
    <t>在家带娃</t>
  </si>
  <si>
    <t>张耿翰</t>
  </si>
  <si>
    <t>622801****11200054</t>
  </si>
  <si>
    <t>西峰区耿翰米线面馆</t>
  </si>
  <si>
    <t>甘肃省庆阳市西峰区南街街道办事处南苑社区</t>
  </si>
  <si>
    <r>
      <rPr>
        <sz val="11"/>
        <color rgb="FF000000"/>
        <rFont val="宋体"/>
        <charset val="134"/>
      </rPr>
      <t>成员</t>
    </r>
    <r>
      <rPr>
        <sz val="11"/>
        <color rgb="FF000000"/>
        <rFont val="Tahoma"/>
        <charset val="134"/>
      </rPr>
      <t>2</t>
    </r>
  </si>
  <si>
    <t>张恒霖</t>
  </si>
  <si>
    <t>621002****05230018</t>
  </si>
  <si>
    <t>姚永健</t>
  </si>
  <si>
    <t>620523****11110396</t>
  </si>
  <si>
    <t>西安仁能机电科技有限公司</t>
  </si>
  <si>
    <t>申明明</t>
  </si>
  <si>
    <t>610203****10100019</t>
  </si>
  <si>
    <t>西安晓尔网络科技有限公司</t>
  </si>
  <si>
    <t>任肖英</t>
  </si>
  <si>
    <t>130425****05101027</t>
  </si>
  <si>
    <t>西安汇聚人力资源有限工司</t>
  </si>
  <si>
    <t>未央区张家堡肖家名京九合院</t>
  </si>
  <si>
    <r>
      <rPr>
        <sz val="11"/>
        <color indexed="8"/>
        <rFont val="宋体"/>
        <charset val="134"/>
      </rPr>
      <t>成员</t>
    </r>
    <r>
      <rPr>
        <sz val="11"/>
        <color indexed="8"/>
        <rFont val="Tahoma"/>
        <charset val="129"/>
      </rPr>
      <t>1</t>
    </r>
  </si>
  <si>
    <t>逯振龙</t>
  </si>
  <si>
    <t>130425****10027574</t>
  </si>
  <si>
    <t>邯单防大名县金滩镇顺道店村</t>
  </si>
  <si>
    <r>
      <rPr>
        <sz val="11"/>
        <color indexed="8"/>
        <rFont val="宋体"/>
        <charset val="134"/>
      </rPr>
      <t>成员</t>
    </r>
    <r>
      <rPr>
        <sz val="11"/>
        <color indexed="8"/>
        <rFont val="Tahoma"/>
        <charset val="129"/>
      </rPr>
      <t>2</t>
    </r>
  </si>
  <si>
    <t>逯栩</t>
  </si>
  <si>
    <t>130425****10037513</t>
  </si>
  <si>
    <t>李明安</t>
  </si>
  <si>
    <t>610112****12260030</t>
  </si>
  <si>
    <t>如家酒店西安北二环大明宫点</t>
  </si>
  <si>
    <t>未央区谭家街道谭家社区</t>
  </si>
  <si>
    <t>谭家</t>
  </si>
  <si>
    <t>王清霞</t>
  </si>
  <si>
    <t>612327****12095021</t>
  </si>
  <si>
    <t>兼职会计</t>
  </si>
  <si>
    <t>西安市未央区渭清南路28号</t>
  </si>
  <si>
    <t>袁佳</t>
  </si>
  <si>
    <t>610629****01012035</t>
  </si>
  <si>
    <t>人人乐超市</t>
  </si>
  <si>
    <t>陕西省洛川县旧县镇五里头行政村南队</t>
  </si>
  <si>
    <t>耿端端</t>
  </si>
  <si>
    <t>411321****07140089</t>
  </si>
  <si>
    <t>方园</t>
  </si>
  <si>
    <t>412932****1012001X</t>
  </si>
  <si>
    <t>廊坊立邦涂料有限公司</t>
  </si>
  <si>
    <t>金水区三全路99号院13号楼2单元1304</t>
  </si>
  <si>
    <t>方向</t>
  </si>
  <si>
    <t>410105****11260075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</si>
</sst>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77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Tahoma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Tahoma"/>
      <charset val="129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color indexed="8"/>
      <name val="宋体"/>
      <charset val="134"/>
    </font>
    <font>
      <sz val="12"/>
      <name val="仿宋_GB2312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Tahoma"/>
      <charset val="129"/>
    </font>
    <font>
      <i/>
      <sz val="11"/>
      <color rgb="FF7F7F7F"/>
      <name val="Tahoma"/>
      <charset val="129"/>
    </font>
    <font>
      <b/>
      <sz val="11"/>
      <color rgb="FF3F3F3F"/>
      <name val="Tahoma"/>
      <charset val="129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Tahoma"/>
      <charset val="129"/>
    </font>
    <font>
      <sz val="11"/>
      <color indexed="9"/>
      <name val="Tahoma"/>
      <charset val="129"/>
    </font>
    <font>
      <b/>
      <sz val="11"/>
      <color indexed="9"/>
      <name val="Tahoma"/>
      <charset val="129"/>
    </font>
    <font>
      <b/>
      <sz val="11"/>
      <color theme="3"/>
      <name val="Tahoma"/>
      <charset val="129"/>
    </font>
    <font>
      <sz val="11"/>
      <name val="Tahoma"/>
      <charset val="134"/>
    </font>
    <font>
      <sz val="11"/>
      <color rgb="FF006100"/>
      <name val="Tahoma"/>
      <charset val="129"/>
    </font>
    <font>
      <sz val="11"/>
      <name val="Tahoma"/>
      <charset val="129"/>
    </font>
    <font>
      <sz val="11"/>
      <color theme="1"/>
      <name val="Tahoma"/>
      <charset val="129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Tahoma"/>
      <charset val="134"/>
    </font>
    <font>
      <b/>
      <sz val="13"/>
      <color theme="3"/>
      <name val="Tahoma"/>
      <charset val="129"/>
    </font>
    <font>
      <b/>
      <sz val="15"/>
      <color theme="3"/>
      <name val="Tahoma"/>
      <charset val="129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Tahoma"/>
      <charset val="129"/>
    </font>
    <font>
      <b/>
      <sz val="11"/>
      <color indexed="8"/>
      <name val="Tahoma"/>
      <charset val="129"/>
    </font>
    <font>
      <sz val="18"/>
      <color theme="3"/>
      <name val="Tahoma"/>
      <charset val="129"/>
    </font>
    <font>
      <sz val="11"/>
      <color indexed="10"/>
      <name val="Tahoma"/>
      <charset val="129"/>
    </font>
    <font>
      <sz val="11"/>
      <color rgb="FF3F3F76"/>
      <name val="Tahoma"/>
      <charset val="129"/>
    </font>
    <font>
      <sz val="11"/>
      <color rgb="FFFA7D00"/>
      <name val="Tahoma"/>
      <charset val="129"/>
    </font>
    <font>
      <sz val="12"/>
      <name val="宋体"/>
      <charset val="134"/>
    </font>
    <font>
      <sz val="12"/>
      <color indexed="8"/>
      <name val="Tahoma"/>
      <charset val="134"/>
    </font>
  </fonts>
  <fills count="6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indexed="8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9">
    <xf numFmtId="0" fontId="0" fillId="0" borderId="0">
      <alignment vertical="center"/>
    </xf>
    <xf numFmtId="42" fontId="34" fillId="0" borderId="0" applyFont="0" applyFill="0" applyBorder="0" applyAlignment="0" applyProtection="0">
      <alignment vertical="center"/>
    </xf>
    <xf numFmtId="0" fontId="38" fillId="5" borderId="6" applyNumberFormat="0" applyProtection="0"/>
    <xf numFmtId="0" fontId="40" fillId="16" borderId="0" applyNumberFormat="0" applyBorder="0" applyAlignment="0" applyProtection="0">
      <alignment vertical="center"/>
    </xf>
    <xf numFmtId="0" fontId="25" fillId="10" borderId="0" applyNumberFormat="0" applyBorder="0" applyProtection="0"/>
    <xf numFmtId="0" fontId="41" fillId="9" borderId="8" applyNumberForma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43" fillId="5" borderId="8" applyNumberFormat="0" applyProtection="0"/>
    <xf numFmtId="0" fontId="47" fillId="0" borderId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0" fillId="0" borderId="0">
      <alignment vertical="center"/>
    </xf>
    <xf numFmtId="43" fontId="34" fillId="0" borderId="0" applyFont="0" applyFill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4" fillId="34" borderId="0" applyNumberFormat="0" applyBorder="0" applyProtection="0"/>
    <xf numFmtId="0" fontId="58" fillId="0" borderId="0" applyNumberFormat="0" applyFill="0" applyBorder="0" applyAlignment="0" applyProtection="0">
      <alignment vertical="center"/>
    </xf>
    <xf numFmtId="0" fontId="36" fillId="4" borderId="0" applyNumberFormat="0" applyBorder="0" applyProtection="0"/>
    <xf numFmtId="0" fontId="25" fillId="39" borderId="0" applyNumberFormat="0" applyBorder="0" applyProtection="0"/>
    <xf numFmtId="0" fontId="35" fillId="0" borderId="0">
      <alignment vertical="center"/>
    </xf>
    <xf numFmtId="0" fontId="34" fillId="41" borderId="5" applyNumberFormat="0" applyFont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47" fillId="0" borderId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4" fillId="0" borderId="7" applyNumberFormat="0" applyFill="0" applyAlignment="0" applyProtection="0">
      <alignment vertical="center"/>
    </xf>
    <xf numFmtId="0" fontId="25" fillId="28" borderId="0" applyNumberFormat="0" applyBorder="0" applyProtection="0"/>
    <xf numFmtId="0" fontId="39" fillId="0" borderId="7" applyNumberFormat="0" applyFill="0" applyAlignment="0" applyProtection="0">
      <alignment vertical="center"/>
    </xf>
    <xf numFmtId="0" fontId="25" fillId="29" borderId="0" applyNumberFormat="0" applyBorder="0" applyProtection="0"/>
    <xf numFmtId="0" fontId="42" fillId="46" borderId="0" applyNumberFormat="0" applyBorder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66" fillId="26" borderId="14" applyNumberFormat="0" applyAlignment="0" applyProtection="0">
      <alignment vertical="center"/>
    </xf>
    <xf numFmtId="0" fontId="47" fillId="0" borderId="0" applyProtection="0">
      <alignment vertical="center"/>
    </xf>
    <xf numFmtId="0" fontId="35" fillId="0" borderId="0">
      <alignment vertical="center"/>
    </xf>
    <xf numFmtId="0" fontId="51" fillId="26" borderId="8" applyNumberFormat="0" applyAlignment="0" applyProtection="0">
      <alignment vertical="center"/>
    </xf>
    <xf numFmtId="0" fontId="68" fillId="53" borderId="9" applyNumberFormat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25" fillId="21" borderId="0" applyNumberFormat="0" applyBorder="0" applyProtection="0"/>
    <xf numFmtId="0" fontId="42" fillId="14" borderId="0" applyNumberFormat="0" applyBorder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67" fillId="0" borderId="16" applyNumberFormat="0" applyFill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44" fillId="17" borderId="0" applyNumberFormat="0" applyBorder="0" applyProtection="0"/>
    <xf numFmtId="0" fontId="59" fillId="38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25" fillId="50" borderId="0" applyNumberFormat="0" applyBorder="0" applyProtection="0"/>
    <xf numFmtId="0" fontId="42" fillId="12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25" fillId="44" borderId="0" applyNumberFormat="0" applyBorder="0" applyProtection="0"/>
    <xf numFmtId="0" fontId="40" fillId="45" borderId="0" applyNumberFormat="0" applyBorder="0" applyAlignment="0" applyProtection="0">
      <alignment vertical="center"/>
    </xf>
    <xf numFmtId="0" fontId="38" fillId="5" borderId="6" applyNumberFormat="0" applyProtection="0"/>
    <xf numFmtId="0" fontId="40" fillId="24" borderId="0" applyNumberFormat="0" applyBorder="0" applyAlignment="0" applyProtection="0">
      <alignment vertical="center"/>
    </xf>
    <xf numFmtId="0" fontId="25" fillId="35" borderId="0" applyNumberFormat="0" applyBorder="0" applyProtection="0"/>
    <xf numFmtId="0" fontId="40" fillId="36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38" fillId="5" borderId="6" applyNumberFormat="0" applyProtection="0"/>
    <xf numFmtId="0" fontId="40" fillId="31" borderId="0" applyNumberFormat="0" applyBorder="0" applyAlignment="0" applyProtection="0">
      <alignment vertical="center"/>
    </xf>
    <xf numFmtId="0" fontId="25" fillId="37" borderId="0" applyNumberFormat="0" applyBorder="0" applyProtection="0"/>
    <xf numFmtId="0" fontId="43" fillId="5" borderId="8" applyNumberFormat="0" applyProtection="0"/>
    <xf numFmtId="0" fontId="47" fillId="0" borderId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3" fillId="5" borderId="8" applyNumberFormat="0" applyProtection="0"/>
    <xf numFmtId="0" fontId="47" fillId="0" borderId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69" fillId="54" borderId="0" applyNumberFormat="0" applyBorder="0" applyProtection="0"/>
    <xf numFmtId="0" fontId="47" fillId="0" borderId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2" fillId="57" borderId="0" applyNumberFormat="0" applyBorder="0" applyAlignment="0" applyProtection="0">
      <alignment vertical="center"/>
    </xf>
    <xf numFmtId="0" fontId="36" fillId="4" borderId="0" applyNumberFormat="0" applyBorder="0" applyProtection="0"/>
    <xf numFmtId="0" fontId="25" fillId="6" borderId="0" applyNumberFormat="0" applyBorder="0" applyProtection="0"/>
    <xf numFmtId="0" fontId="36" fillId="4" borderId="0" applyNumberFormat="0" applyBorder="0" applyProtection="0"/>
    <xf numFmtId="0" fontId="25" fillId="25" borderId="0" applyNumberFormat="0" applyBorder="0" applyProtection="0"/>
    <xf numFmtId="0" fontId="25" fillId="51" borderId="0" applyNumberFormat="0" applyBorder="0" applyProtection="0"/>
    <xf numFmtId="0" fontId="44" fillId="56" borderId="0" applyNumberFormat="0" applyBorder="0" applyProtection="0"/>
    <xf numFmtId="0" fontId="44" fillId="58" borderId="0" applyNumberFormat="0" applyBorder="0" applyProtection="0"/>
    <xf numFmtId="0" fontId="44" fillId="22" borderId="0" applyNumberFormat="0" applyBorder="0" applyProtection="0"/>
    <xf numFmtId="0" fontId="44" fillId="59" borderId="0" applyNumberFormat="0" applyBorder="0" applyProtection="0"/>
    <xf numFmtId="0" fontId="44" fillId="20" borderId="0" applyNumberFormat="0" applyBorder="0" applyProtection="0"/>
    <xf numFmtId="0" fontId="25" fillId="0" borderId="0">
      <alignment vertical="center"/>
    </xf>
    <xf numFmtId="0" fontId="22" fillId="0" borderId="0">
      <alignment vertical="center"/>
    </xf>
    <xf numFmtId="0" fontId="63" fillId="0" borderId="12" applyNumberFormat="0" applyFill="0" applyProtection="0"/>
    <xf numFmtId="0" fontId="35" fillId="0" borderId="0">
      <alignment vertical="center"/>
    </xf>
    <xf numFmtId="0" fontId="22" fillId="0" borderId="0">
      <alignment vertical="center"/>
    </xf>
    <xf numFmtId="0" fontId="63" fillId="0" borderId="12" applyNumberFormat="0" applyFill="0" applyProtection="0"/>
    <xf numFmtId="0" fontId="35" fillId="0" borderId="0">
      <alignment vertical="center"/>
    </xf>
    <xf numFmtId="0" fontId="22" fillId="0" borderId="0">
      <alignment vertical="center"/>
    </xf>
    <xf numFmtId="0" fontId="35" fillId="0" borderId="0">
      <alignment vertical="center"/>
    </xf>
    <xf numFmtId="0" fontId="63" fillId="0" borderId="12" applyNumberFormat="0" applyFill="0" applyProtection="0"/>
    <xf numFmtId="0" fontId="62" fillId="0" borderId="11" applyNumberFormat="0" applyFill="0" applyProtection="0"/>
    <xf numFmtId="0" fontId="62" fillId="0" borderId="11" applyNumberFormat="0" applyFill="0" applyProtection="0"/>
    <xf numFmtId="0" fontId="62" fillId="0" borderId="11" applyNumberFormat="0" applyFill="0" applyProtection="0"/>
    <xf numFmtId="0" fontId="46" fillId="0" borderId="10" applyNumberFormat="0" applyFill="0" applyProtection="0"/>
    <xf numFmtId="0" fontId="46" fillId="0" borderId="10" applyNumberFormat="0" applyFill="0" applyProtection="0"/>
    <xf numFmtId="0" fontId="46" fillId="0" borderId="10" applyNumberFormat="0" applyFill="0" applyProtection="0"/>
    <xf numFmtId="0" fontId="46" fillId="0" borderId="0" applyNumberFormat="0" applyFill="0" applyBorder="0" applyProtection="0"/>
    <xf numFmtId="0" fontId="46" fillId="0" borderId="0" applyNumberFormat="0" applyFill="0" applyBorder="0" applyProtection="0"/>
    <xf numFmtId="0" fontId="45" fillId="18" borderId="9" applyNumberFormat="0" applyProtection="0"/>
    <xf numFmtId="0" fontId="46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2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22" fillId="0" borderId="0">
      <alignment vertical="center"/>
    </xf>
    <xf numFmtId="0" fontId="1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/>
    <xf numFmtId="0" fontId="25" fillId="0" borderId="0">
      <alignment vertical="center"/>
    </xf>
    <xf numFmtId="0" fontId="25" fillId="0" borderId="0">
      <alignment vertical="center"/>
    </xf>
    <xf numFmtId="0" fontId="47" fillId="0" borderId="0">
      <alignment vertical="center"/>
    </xf>
    <xf numFmtId="0" fontId="18" fillId="0" borderId="0"/>
    <xf numFmtId="0" fontId="22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18" fillId="0" borderId="0"/>
    <xf numFmtId="0" fontId="35" fillId="0" borderId="0">
      <alignment vertical="center"/>
    </xf>
    <xf numFmtId="0" fontId="18" fillId="0" borderId="0"/>
    <xf numFmtId="0" fontId="35" fillId="0" borderId="0">
      <alignment vertical="center"/>
    </xf>
    <xf numFmtId="0" fontId="18" fillId="0" borderId="0"/>
    <xf numFmtId="0" fontId="18" fillId="0" borderId="0"/>
    <xf numFmtId="0" fontId="73" fillId="60" borderId="8" applyNumberFormat="0" applyProtection="0"/>
    <xf numFmtId="0" fontId="18" fillId="0" borderId="0"/>
    <xf numFmtId="0" fontId="73" fillId="60" borderId="8" applyNumberFormat="0" applyProtection="0"/>
    <xf numFmtId="0" fontId="18" fillId="0" borderId="0"/>
    <xf numFmtId="0" fontId="47" fillId="0" borderId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47" fillId="0" borderId="0" applyProtection="0">
      <alignment vertical="center"/>
    </xf>
    <xf numFmtId="0" fontId="47" fillId="0" borderId="0" applyProtection="0">
      <alignment vertical="center"/>
    </xf>
    <xf numFmtId="0" fontId="47" fillId="0" borderId="0" applyProtection="0">
      <alignment vertical="center"/>
    </xf>
    <xf numFmtId="0" fontId="47" fillId="0" borderId="0" applyProtection="0">
      <alignment vertical="center"/>
    </xf>
    <xf numFmtId="0" fontId="47" fillId="0" borderId="0" applyProtection="0">
      <alignment vertical="center"/>
    </xf>
    <xf numFmtId="0" fontId="47" fillId="0" borderId="0" applyProtection="0">
      <alignment vertical="center"/>
    </xf>
    <xf numFmtId="0" fontId="18" fillId="0" borderId="0"/>
    <xf numFmtId="0" fontId="61" fillId="0" borderId="0">
      <alignment vertical="center"/>
    </xf>
    <xf numFmtId="0" fontId="69" fillId="54" borderId="0" applyNumberFormat="0" applyBorder="0" applyProtection="0"/>
    <xf numFmtId="0" fontId="18" fillId="0" borderId="0"/>
    <xf numFmtId="0" fontId="61" fillId="0" borderId="0">
      <alignment vertical="center"/>
    </xf>
    <xf numFmtId="0" fontId="18" fillId="0" borderId="0"/>
    <xf numFmtId="0" fontId="61" fillId="0" borderId="0">
      <alignment vertical="center"/>
    </xf>
    <xf numFmtId="0" fontId="18" fillId="0" borderId="0"/>
    <xf numFmtId="0" fontId="25" fillId="0" borderId="0">
      <alignment vertical="center"/>
    </xf>
    <xf numFmtId="0" fontId="18" fillId="0" borderId="0"/>
    <xf numFmtId="0" fontId="25" fillId="0" borderId="0">
      <alignment vertical="center"/>
    </xf>
    <xf numFmtId="0" fontId="18" fillId="0" borderId="0"/>
    <xf numFmtId="0" fontId="4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45" fillId="18" borderId="9" applyNumberFormat="0" applyProtection="0"/>
    <xf numFmtId="0" fontId="47" fillId="0" borderId="0" applyProtection="0">
      <alignment vertical="center"/>
    </xf>
    <xf numFmtId="0" fontId="47" fillId="0" borderId="0" applyProtection="0">
      <alignment vertical="center"/>
    </xf>
    <xf numFmtId="0" fontId="47" fillId="0" borderId="0" applyProtection="0">
      <alignment vertical="center"/>
    </xf>
    <xf numFmtId="0" fontId="47" fillId="0" borderId="0" applyProtection="0">
      <alignment vertical="center"/>
    </xf>
    <xf numFmtId="0" fontId="47" fillId="0" borderId="0" applyProtection="0">
      <alignment vertical="center"/>
    </xf>
    <xf numFmtId="0" fontId="69" fillId="54" borderId="0" applyNumberFormat="0" applyBorder="0" applyProtection="0"/>
    <xf numFmtId="0" fontId="47" fillId="0" borderId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8" fillId="0" borderId="0"/>
    <xf numFmtId="0" fontId="61" fillId="0" borderId="0">
      <alignment vertical="center"/>
    </xf>
    <xf numFmtId="0" fontId="61" fillId="0" borderId="0">
      <alignment vertical="center"/>
    </xf>
    <xf numFmtId="0" fontId="49" fillId="0" borderId="0" applyProtection="0">
      <alignment vertical="center"/>
    </xf>
    <xf numFmtId="0" fontId="61" fillId="0" borderId="0">
      <alignment vertical="center"/>
    </xf>
    <xf numFmtId="0" fontId="47" fillId="0" borderId="0" applyProtection="0">
      <alignment vertical="center"/>
    </xf>
    <xf numFmtId="0" fontId="49" fillId="0" borderId="0" applyProtection="0">
      <alignment vertical="center"/>
    </xf>
    <xf numFmtId="0" fontId="0" fillId="0" borderId="0">
      <alignment vertical="center"/>
    </xf>
    <xf numFmtId="0" fontId="49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7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35" fillId="0" borderId="0">
      <alignment vertical="center"/>
    </xf>
    <xf numFmtId="0" fontId="22" fillId="0" borderId="0">
      <alignment vertical="center"/>
    </xf>
    <xf numFmtId="0" fontId="35" fillId="0" borderId="0">
      <alignment vertical="center"/>
    </xf>
    <xf numFmtId="0" fontId="47" fillId="0" borderId="0" applyProtection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50" fillId="0" borderId="0">
      <alignment vertical="center"/>
    </xf>
    <xf numFmtId="0" fontId="22" fillId="0" borderId="0">
      <alignment vertical="center"/>
    </xf>
    <xf numFmtId="0" fontId="35" fillId="0" borderId="0">
      <alignment vertical="center"/>
    </xf>
    <xf numFmtId="0" fontId="5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5" fillId="0" borderId="0"/>
    <xf numFmtId="0" fontId="48" fillId="19" borderId="0" applyNumberFormat="0" applyBorder="0" applyProtection="0"/>
    <xf numFmtId="0" fontId="48" fillId="19" borderId="0" applyNumberFormat="0" applyBorder="0" applyProtection="0"/>
    <xf numFmtId="0" fontId="48" fillId="19" borderId="0" applyNumberFormat="0" applyBorder="0" applyProtection="0"/>
    <xf numFmtId="0" fontId="70" fillId="0" borderId="16" applyNumberFormat="0" applyFill="0" applyProtection="0"/>
    <xf numFmtId="0" fontId="70" fillId="0" borderId="16" applyNumberFormat="0" applyFill="0" applyProtection="0"/>
    <xf numFmtId="0" fontId="70" fillId="0" borderId="16" applyNumberFormat="0" applyFill="0" applyProtection="0"/>
    <xf numFmtId="0" fontId="45" fillId="18" borderId="9" applyNumberFormat="0" applyProtection="0"/>
    <xf numFmtId="0" fontId="37" fillId="0" borderId="0" applyNumberFormat="0" applyFill="0" applyBorder="0" applyProtection="0"/>
    <xf numFmtId="0" fontId="37" fillId="0" borderId="0" applyNumberFormat="0" applyFill="0" applyBorder="0" applyProtection="0"/>
    <xf numFmtId="0" fontId="37" fillId="0" borderId="0" applyNumberFormat="0" applyFill="0" applyBorder="0" applyProtection="0"/>
    <xf numFmtId="0" fontId="72" fillId="0" borderId="0" applyNumberFormat="0" applyFill="0" applyBorder="0" applyProtection="0"/>
    <xf numFmtId="0" fontId="72" fillId="0" borderId="0" applyNumberFormat="0" applyFill="0" applyBorder="0" applyProtection="0"/>
    <xf numFmtId="0" fontId="72" fillId="0" borderId="0" applyNumberFormat="0" applyFill="0" applyBorder="0" applyProtection="0"/>
    <xf numFmtId="0" fontId="74" fillId="0" borderId="13" applyNumberFormat="0" applyFill="0" applyProtection="0"/>
    <xf numFmtId="0" fontId="25" fillId="3" borderId="5" applyNumberFormat="0" applyFont="0" applyProtection="0"/>
    <xf numFmtId="0" fontId="44" fillId="62" borderId="0" applyNumberFormat="0" applyBorder="0" applyProtection="0"/>
    <xf numFmtId="0" fontId="44" fillId="55" borderId="0" applyNumberFormat="0" applyBorder="0" applyProtection="0"/>
    <xf numFmtId="0" fontId="44" fillId="63" borderId="0" applyNumberFormat="0" applyBorder="0" applyProtection="0"/>
    <xf numFmtId="0" fontId="44" fillId="61" borderId="0" applyNumberFormat="0" applyBorder="0" applyProtection="0"/>
    <xf numFmtId="0" fontId="44" fillId="64" borderId="0" applyNumberFormat="0" applyBorder="0" applyProtection="0"/>
    <xf numFmtId="0" fontId="73" fillId="60" borderId="8" applyNumberFormat="0" applyProtection="0"/>
  </cellStyleXfs>
  <cellXfs count="93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237" applyNumberFormat="1" applyFont="1" applyFill="1" applyBorder="1" applyAlignment="1">
      <alignment horizontal="center" vertical="center" wrapText="1"/>
    </xf>
    <xf numFmtId="0" fontId="2" fillId="2" borderId="2" xfId="237" applyNumberFormat="1" applyFont="1" applyFill="1" applyBorder="1" applyAlignment="1">
      <alignment horizontal="center" vertical="center" wrapText="1"/>
    </xf>
    <xf numFmtId="0" fontId="3" fillId="2" borderId="3" xfId="237" applyFont="1" applyFill="1" applyBorder="1" applyAlignment="1">
      <alignment horizontal="center" vertical="center" wrapText="1"/>
    </xf>
    <xf numFmtId="0" fontId="4" fillId="2" borderId="3" xfId="237" applyFont="1" applyFill="1" applyBorder="1" applyAlignment="1">
      <alignment horizontal="center" vertical="center" wrapText="1"/>
    </xf>
    <xf numFmtId="0" fontId="4" fillId="2" borderId="3" xfId="237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4" xfId="142" applyFont="1" applyBorder="1" applyAlignment="1">
      <alignment horizontal="center" vertical="center"/>
    </xf>
    <xf numFmtId="0" fontId="7" fillId="0" borderId="4" xfId="142" applyFont="1" applyBorder="1" applyAlignment="1">
      <alignment horizontal="center" vertical="center"/>
    </xf>
    <xf numFmtId="0" fontId="8" fillId="0" borderId="4" xfId="165" applyFont="1" applyBorder="1" applyAlignment="1">
      <alignment horizontal="center" vertical="center"/>
    </xf>
    <xf numFmtId="0" fontId="9" fillId="0" borderId="4" xfId="165" applyFont="1" applyBorder="1" applyAlignment="1">
      <alignment horizontal="center" vertical="center"/>
    </xf>
    <xf numFmtId="0" fontId="9" fillId="0" borderId="4" xfId="165" applyNumberFormat="1" applyFont="1" applyBorder="1" applyAlignment="1">
      <alignment horizontal="center" vertical="center"/>
    </xf>
    <xf numFmtId="49" fontId="9" fillId="0" borderId="4" xfId="165" applyNumberFormat="1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4" xfId="201" applyFont="1" applyBorder="1" applyAlignment="1">
      <alignment horizontal="center" vertical="center"/>
    </xf>
    <xf numFmtId="0" fontId="9" fillId="0" borderId="4" xfId="201" applyFont="1" applyBorder="1" applyAlignment="1">
      <alignment horizontal="center" vertical="center"/>
    </xf>
    <xf numFmtId="49" fontId="9" fillId="0" borderId="4" xfId="201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18" fillId="0" borderId="4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 vertical="center"/>
    </xf>
    <xf numFmtId="0" fontId="19" fillId="0" borderId="4" xfId="205" applyFont="1" applyFill="1" applyBorder="1" applyAlignment="1">
      <alignment horizontal="center" vertical="center"/>
    </xf>
    <xf numFmtId="0" fontId="20" fillId="0" borderId="4" xfId="205" applyFont="1" applyBorder="1" applyAlignment="1">
      <alignment horizontal="center" vertical="center"/>
    </xf>
    <xf numFmtId="49" fontId="20" fillId="0" borderId="4" xfId="205" applyNumberFormat="1" applyFont="1" applyBorder="1" applyAlignment="1">
      <alignment horizontal="center" vertical="center"/>
    </xf>
    <xf numFmtId="49" fontId="19" fillId="0" borderId="4" xfId="205" applyNumberFormat="1" applyFont="1" applyBorder="1" applyAlignment="1">
      <alignment horizontal="center" vertical="center"/>
    </xf>
    <xf numFmtId="49" fontId="19" fillId="0" borderId="4" xfId="205" applyNumberFormat="1" applyFont="1" applyBorder="1" applyAlignment="1">
      <alignment horizontal="center" vertical="center" wrapText="1"/>
    </xf>
    <xf numFmtId="0" fontId="21" fillId="0" borderId="4" xfId="200" applyFont="1" applyBorder="1" applyAlignment="1">
      <alignment horizontal="center"/>
    </xf>
    <xf numFmtId="49" fontId="21" fillId="0" borderId="4" xfId="200" applyNumberFormat="1" applyFont="1" applyBorder="1" applyAlignment="1">
      <alignment horizontal="center"/>
    </xf>
    <xf numFmtId="49" fontId="19" fillId="0" borderId="4" xfId="200" applyNumberFormat="1" applyFont="1" applyBorder="1" applyAlignment="1">
      <alignment horizontal="center"/>
    </xf>
    <xf numFmtId="0" fontId="22" fillId="0" borderId="4" xfId="150" applyBorder="1" applyAlignment="1">
      <alignment horizontal="center"/>
    </xf>
    <xf numFmtId="0" fontId="21" fillId="0" borderId="4" xfId="150" applyFont="1" applyBorder="1" applyAlignment="1">
      <alignment horizontal="center"/>
    </xf>
    <xf numFmtId="49" fontId="21" fillId="0" borderId="4" xfId="150" applyNumberFormat="1" applyFont="1" applyBorder="1" applyAlignment="1">
      <alignment horizontal="center"/>
    </xf>
    <xf numFmtId="49" fontId="19" fillId="0" borderId="4" xfId="150" applyNumberFormat="1" applyFont="1" applyBorder="1" applyAlignment="1">
      <alignment horizontal="center"/>
    </xf>
    <xf numFmtId="0" fontId="21" fillId="0" borderId="4" xfId="6" applyFont="1" applyBorder="1" applyAlignment="1">
      <alignment horizontal="center"/>
    </xf>
    <xf numFmtId="49" fontId="21" fillId="0" borderId="4" xfId="6" applyNumberFormat="1" applyFont="1" applyBorder="1" applyAlignment="1">
      <alignment horizontal="center"/>
    </xf>
    <xf numFmtId="49" fontId="19" fillId="0" borderId="4" xfId="6" applyNumberFormat="1" applyFont="1" applyBorder="1" applyAlignment="1">
      <alignment horizontal="center"/>
    </xf>
    <xf numFmtId="0" fontId="22" fillId="0" borderId="4" xfId="91" applyBorder="1" applyAlignment="1">
      <alignment horizontal="center"/>
    </xf>
    <xf numFmtId="0" fontId="21" fillId="0" borderId="4" xfId="91" applyFont="1" applyBorder="1" applyAlignment="1">
      <alignment horizontal="center"/>
    </xf>
    <xf numFmtId="49" fontId="21" fillId="0" borderId="4" xfId="91" applyNumberFormat="1" applyFont="1" applyBorder="1" applyAlignment="1">
      <alignment horizontal="center"/>
    </xf>
    <xf numFmtId="49" fontId="19" fillId="0" borderId="4" xfId="91" applyNumberFormat="1" applyFont="1" applyBorder="1" applyAlignment="1">
      <alignment horizontal="center"/>
    </xf>
    <xf numFmtId="0" fontId="22" fillId="0" borderId="4" xfId="97" applyBorder="1" applyAlignment="1">
      <alignment horizontal="center"/>
    </xf>
    <xf numFmtId="0" fontId="21" fillId="0" borderId="4" xfId="97" applyFont="1" applyBorder="1" applyAlignment="1">
      <alignment horizontal="center"/>
    </xf>
    <xf numFmtId="49" fontId="21" fillId="0" borderId="4" xfId="97" applyNumberFormat="1" applyFont="1" applyBorder="1" applyAlignment="1">
      <alignment horizontal="center"/>
    </xf>
    <xf numFmtId="49" fontId="19" fillId="0" borderId="4" xfId="97" applyNumberFormat="1" applyFont="1" applyBorder="1" applyAlignment="1">
      <alignment horizontal="center"/>
    </xf>
    <xf numFmtId="49" fontId="23" fillId="0" borderId="4" xfId="215" applyNumberFormat="1" applyFont="1" applyBorder="1" applyAlignment="1">
      <alignment horizontal="center" vertical="center"/>
    </xf>
    <xf numFmtId="0" fontId="9" fillId="0" borderId="4" xfId="218" applyFont="1" applyBorder="1" applyAlignment="1">
      <alignment horizontal="center"/>
    </xf>
    <xf numFmtId="49" fontId="9" fillId="0" borderId="4" xfId="218" applyNumberFormat="1" applyFont="1" applyBorder="1" applyAlignment="1">
      <alignment horizontal="center"/>
    </xf>
    <xf numFmtId="49" fontId="24" fillId="0" borderId="4" xfId="218" applyNumberFormat="1" applyFont="1" applyBorder="1" applyAlignment="1">
      <alignment horizontal="center"/>
    </xf>
    <xf numFmtId="0" fontId="25" fillId="0" borderId="4" xfId="218" applyBorder="1" applyAlignment="1">
      <alignment horizontal="center"/>
    </xf>
    <xf numFmtId="49" fontId="25" fillId="0" borderId="4" xfId="218" applyNumberFormat="1" applyBorder="1" applyAlignment="1">
      <alignment horizontal="center"/>
    </xf>
    <xf numFmtId="0" fontId="26" fillId="0" borderId="4" xfId="129" applyFont="1" applyFill="1" applyBorder="1" applyAlignment="1">
      <alignment horizontal="center" vertical="center" wrapText="1"/>
    </xf>
    <xf numFmtId="0" fontId="27" fillId="0" borderId="4" xfId="129" applyFont="1" applyFill="1" applyBorder="1" applyAlignment="1">
      <alignment horizontal="center" vertical="center" wrapText="1"/>
    </xf>
    <xf numFmtId="0" fontId="26" fillId="0" borderId="4" xfId="93" applyFont="1" applyFill="1" applyBorder="1" applyAlignment="1">
      <alignment horizontal="center" vertical="center"/>
    </xf>
    <xf numFmtId="0" fontId="27" fillId="0" borderId="4" xfId="93" applyFont="1" applyFill="1" applyBorder="1" applyAlignment="1">
      <alignment horizontal="center" vertical="center"/>
    </xf>
    <xf numFmtId="0" fontId="26" fillId="0" borderId="4" xfId="93" applyFont="1" applyFill="1" applyBorder="1" applyAlignment="1">
      <alignment horizontal="center" vertical="center" wrapText="1"/>
    </xf>
    <xf numFmtId="0" fontId="26" fillId="0" borderId="4" xfId="220" applyFont="1" applyFill="1" applyBorder="1" applyAlignment="1">
      <alignment horizontal="center" vertical="center" wrapText="1"/>
    </xf>
    <xf numFmtId="0" fontId="28" fillId="0" borderId="4" xfId="220" applyFont="1" applyFill="1" applyBorder="1" applyAlignment="1">
      <alignment horizontal="center" vertical="center" wrapText="1"/>
    </xf>
    <xf numFmtId="0" fontId="28" fillId="0" borderId="4" xfId="125" applyFont="1" applyFill="1" applyBorder="1" applyAlignment="1">
      <alignment horizontal="center" vertical="center" wrapText="1"/>
    </xf>
    <xf numFmtId="0" fontId="29" fillId="0" borderId="4" xfId="125" applyFont="1" applyFill="1" applyBorder="1" applyAlignment="1">
      <alignment horizontal="center" vertical="center" wrapText="1"/>
    </xf>
    <xf numFmtId="0" fontId="29" fillId="0" borderId="4" xfId="220" applyFont="1" applyFill="1" applyBorder="1" applyAlignment="1">
      <alignment horizontal="center" vertical="center" wrapText="1"/>
    </xf>
    <xf numFmtId="0" fontId="29" fillId="0" borderId="4" xfId="129" applyFont="1" applyFill="1" applyBorder="1" applyAlignment="1">
      <alignment horizontal="center" vertical="center" wrapText="1"/>
    </xf>
    <xf numFmtId="0" fontId="30" fillId="0" borderId="4" xfId="196" applyFont="1" applyBorder="1" applyAlignment="1" applyProtection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/>
    <xf numFmtId="0" fontId="31" fillId="0" borderId="4" xfId="41" applyFont="1" applyFill="1" applyBorder="1" applyAlignment="1">
      <alignment horizontal="center" vertical="center"/>
    </xf>
    <xf numFmtId="0" fontId="32" fillId="0" borderId="4" xfId="233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4" fillId="0" borderId="4" xfId="203" applyFont="1" applyBorder="1" applyAlignment="1">
      <alignment horizontal="center" vertical="center"/>
    </xf>
    <xf numFmtId="0" fontId="3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4" xfId="0" applyFont="1" applyFill="1" applyBorder="1" applyAlignment="1">
      <alignment horizontal="center" vertical="center" wrapText="1"/>
    </xf>
    <xf numFmtId="49" fontId="19" fillId="0" borderId="4" xfId="7" applyNumberFormat="1" applyFont="1" applyBorder="1" applyAlignment="1">
      <alignment horizontal="center" vertical="center"/>
    </xf>
    <xf numFmtId="49" fontId="21" fillId="0" borderId="4" xfId="202" applyNumberFormat="1" applyFont="1" applyBorder="1" applyAlignment="1">
      <alignment horizontal="center"/>
    </xf>
    <xf numFmtId="49" fontId="21" fillId="0" borderId="4" xfId="204" applyNumberFormat="1" applyFont="1" applyBorder="1" applyAlignment="1">
      <alignment horizontal="center"/>
    </xf>
    <xf numFmtId="49" fontId="21" fillId="0" borderId="4" xfId="219" applyNumberFormat="1" applyFont="1" applyBorder="1" applyAlignment="1">
      <alignment horizontal="center"/>
    </xf>
    <xf numFmtId="49" fontId="21" fillId="0" borderId="4" xfId="94" applyNumberFormat="1" applyFont="1" applyBorder="1" applyAlignment="1">
      <alignment horizontal="center"/>
    </xf>
    <xf numFmtId="49" fontId="21" fillId="0" borderId="4" xfId="221" applyNumberFormat="1" applyFont="1" applyBorder="1" applyAlignment="1">
      <alignment horizontal="center"/>
    </xf>
    <xf numFmtId="49" fontId="9" fillId="0" borderId="4" xfId="90" applyNumberFormat="1" applyFont="1" applyBorder="1" applyAlignment="1">
      <alignment horizontal="center"/>
    </xf>
    <xf numFmtId="0" fontId="26" fillId="0" borderId="4" xfId="139" applyFont="1" applyFill="1" applyBorder="1" applyAlignment="1">
      <alignment horizontal="center" vertical="center" wrapText="1"/>
    </xf>
    <xf numFmtId="0" fontId="26" fillId="0" borderId="4" xfId="96" applyFont="1" applyFill="1" applyBorder="1" applyAlignment="1">
      <alignment horizontal="center" vertical="center"/>
    </xf>
    <xf numFmtId="0" fontId="26" fillId="0" borderId="4" xfId="226" applyFont="1" applyFill="1" applyBorder="1" applyAlignment="1">
      <alignment horizontal="center" vertical="center"/>
    </xf>
  </cellXfs>
  <cellStyles count="259">
    <cellStyle name="常规" xfId="0" builtinId="0"/>
    <cellStyle name="货币[0]" xfId="1" builtinId="7"/>
    <cellStyle name="输出 3" xfId="2"/>
    <cellStyle name="20% - 强调文字颜色 3" xfId="3" builtinId="38"/>
    <cellStyle name="40% - 强调文字3" xfId="4"/>
    <cellStyle name="输入" xfId="5" builtinId="20"/>
    <cellStyle name="常规 44" xfId="6"/>
    <cellStyle name="常规 39" xfId="7"/>
    <cellStyle name="货币" xfId="8" builtinId="4"/>
    <cellStyle name="千位分隔[0]" xfId="9" builtinId="6"/>
    <cellStyle name="计算 2" xfId="10"/>
    <cellStyle name="常规 31 2" xfId="11"/>
    <cellStyle name="40% - 强调文字颜色 3" xfId="12" builtinId="39"/>
    <cellStyle name="差" xfId="13" builtinId="27"/>
    <cellStyle name="常规 7 3" xfId="14"/>
    <cellStyle name="千位分隔" xfId="15" builtinId="3"/>
    <cellStyle name="60% - 强调文字颜色 3" xfId="16" builtinId="40"/>
    <cellStyle name="超链接" xfId="17" builtinId="8"/>
    <cellStyle name="百分比" xfId="18" builtinId="5"/>
    <cellStyle name="强调文字4" xfId="19"/>
    <cellStyle name="已访问的超链接" xfId="20" builtinId="9"/>
    <cellStyle name="差 4" xfId="21"/>
    <cellStyle name="20% - 强调文字3" xfId="22"/>
    <cellStyle name="常规 6" xfId="23"/>
    <cellStyle name="注释" xfId="24" builtinId="10"/>
    <cellStyle name="60% - 强调文字颜色 2" xfId="25" builtinId="36"/>
    <cellStyle name="标题 4" xfId="26" builtinId="19"/>
    <cellStyle name="常规 6 5" xfId="27"/>
    <cellStyle name="警告文本" xfId="28" builtinId="11"/>
    <cellStyle name="常规 5 2" xfId="29"/>
    <cellStyle name="标题" xfId="30" builtinId="15"/>
    <cellStyle name="解释性文本" xfId="31" builtinId="53"/>
    <cellStyle name="标题 1" xfId="32" builtinId="16"/>
    <cellStyle name="20% - 强调文字5" xfId="33"/>
    <cellStyle name="标题 2" xfId="34" builtinId="17"/>
    <cellStyle name="20% - 强调文字6" xfId="35"/>
    <cellStyle name="60% - 强调文字颜色 1" xfId="36" builtinId="32"/>
    <cellStyle name="标题 3" xfId="37" builtinId="18"/>
    <cellStyle name="60% - 强调文字颜色 4" xfId="38" builtinId="44"/>
    <cellStyle name="输出" xfId="39" builtinId="21"/>
    <cellStyle name="常规 31" xfId="40"/>
    <cellStyle name="常规 26" xfId="41"/>
    <cellStyle name="计算" xfId="42" builtinId="22"/>
    <cellStyle name="检查单元格" xfId="43" builtinId="23"/>
    <cellStyle name="20% - 强调文字颜色 6" xfId="44" builtinId="50"/>
    <cellStyle name="40% - 强调文字6" xfId="45"/>
    <cellStyle name="强调文字颜色 2" xfId="46" builtinId="33"/>
    <cellStyle name="链接单元格" xfId="47" builtinId="24"/>
    <cellStyle name="汇总" xfId="48" builtinId="25"/>
    <cellStyle name="好" xfId="49" builtinId="26"/>
    <cellStyle name="60% - 强调文字4" xfId="50"/>
    <cellStyle name="适中" xfId="51" builtinId="28"/>
    <cellStyle name="20% - 强调文字颜色 5" xfId="52" builtinId="46"/>
    <cellStyle name="40% - 强调文字5" xfId="53"/>
    <cellStyle name="强调文字颜色 1" xfId="54" builtinId="29"/>
    <cellStyle name="20% - 强调文字颜色 1" xfId="55" builtinId="30"/>
    <cellStyle name="40% - 强调文字1" xfId="56"/>
    <cellStyle name="40% - 强调文字颜色 1" xfId="57" builtinId="31"/>
    <cellStyle name="输出 2" xfId="58"/>
    <cellStyle name="20% - 强调文字颜色 2" xfId="59" builtinId="34"/>
    <cellStyle name="40% - 强调文字2" xfId="60"/>
    <cellStyle name="40% - 强调文字颜色 2" xfId="61" builtinId="35"/>
    <cellStyle name="强调文字颜色 3" xfId="62" builtinId="37"/>
    <cellStyle name="强调文字颜色 4" xfId="63" builtinId="41"/>
    <cellStyle name="输出 4" xfId="64"/>
    <cellStyle name="20% - 强调文字颜色 4" xfId="65" builtinId="42"/>
    <cellStyle name="40% - 强调文字4" xfId="66"/>
    <cellStyle name="计算 3" xfId="67"/>
    <cellStyle name="常规 31 3" xfId="68"/>
    <cellStyle name="40% - 强调文字颜色 4" xfId="69" builtinId="43"/>
    <cellStyle name="强调文字颜色 5" xfId="70" builtinId="45"/>
    <cellStyle name="计算 4" xfId="71"/>
    <cellStyle name="常规 31 4" xfId="72"/>
    <cellStyle name="40% - 强调文字颜色 5" xfId="73" builtinId="47"/>
    <cellStyle name="60% - 强调文字颜色 5" xfId="74" builtinId="48"/>
    <cellStyle name="强调文字颜色 6" xfId="75" builtinId="49"/>
    <cellStyle name="适中 2" xfId="76"/>
    <cellStyle name="常规 31 5" xfId="77"/>
    <cellStyle name="40% - 强调文字颜色 6" xfId="78" builtinId="51"/>
    <cellStyle name="60% - 强调文字颜色 6" xfId="79" builtinId="52"/>
    <cellStyle name="差 2" xfId="80"/>
    <cellStyle name="20% - 强调文字1" xfId="81"/>
    <cellStyle name="差 3" xfId="82"/>
    <cellStyle name="20% - 强调文字2" xfId="83"/>
    <cellStyle name="20% - 强调文字4" xfId="84"/>
    <cellStyle name="60% - 强调文字1" xfId="85"/>
    <cellStyle name="60% - 强调文字2" xfId="86"/>
    <cellStyle name="60% - 强调文字3" xfId="87"/>
    <cellStyle name="60% - 强调文字5" xfId="88"/>
    <cellStyle name="60% - 强调文字6" xfId="89"/>
    <cellStyle name="常规 51" xfId="90"/>
    <cellStyle name="常规 46" xfId="91"/>
    <cellStyle name="标题 1 2" xfId="92"/>
    <cellStyle name="常规 52" xfId="93"/>
    <cellStyle name="常规 47" xfId="94"/>
    <cellStyle name="标题 1 3" xfId="95"/>
    <cellStyle name="常规 53" xfId="96"/>
    <cellStyle name="常规 48" xfId="97"/>
    <cellStyle name="常规 13 2 2" xfId="98"/>
    <cellStyle name="标题 1 4" xfId="99"/>
    <cellStyle name="标题 2 2" xfId="100"/>
    <cellStyle name="标题 2 3" xfId="101"/>
    <cellStyle name="标题 2 4" xfId="102"/>
    <cellStyle name="标题 3 2" xfId="103"/>
    <cellStyle name="标题 3 3" xfId="104"/>
    <cellStyle name="标题 3 4" xfId="105"/>
    <cellStyle name="标题 4 2" xfId="106"/>
    <cellStyle name="标题 4 3" xfId="107"/>
    <cellStyle name="检查单元格 2" xfId="108"/>
    <cellStyle name="标题 4 4" xfId="109"/>
    <cellStyle name="标题 5" xfId="110"/>
    <cellStyle name="标题 6" xfId="111"/>
    <cellStyle name="标题 7" xfId="112"/>
    <cellStyle name="常规 16 2" xfId="113"/>
    <cellStyle name="常规 10" xfId="114"/>
    <cellStyle name="常规 16 2 2" xfId="115"/>
    <cellStyle name="常规 10 2" xfId="116"/>
    <cellStyle name="常规 2 7" xfId="117"/>
    <cellStyle name="常规 10 2 2" xfId="118"/>
    <cellStyle name="常规 10 3" xfId="119"/>
    <cellStyle name="常规 10 4" xfId="120"/>
    <cellStyle name="常规 16 3" xfId="121"/>
    <cellStyle name="常规 11" xfId="122"/>
    <cellStyle name="常规 16 4" xfId="123"/>
    <cellStyle name="常规 12" xfId="124"/>
    <cellStyle name="常规 13" xfId="125"/>
    <cellStyle name="常规 13 2" xfId="126"/>
    <cellStyle name="常规 13 3" xfId="127"/>
    <cellStyle name="常规 13 4" xfId="128"/>
    <cellStyle name="常规 14" xfId="129"/>
    <cellStyle name="常规 14 2" xfId="130"/>
    <cellStyle name="常规 14 3" xfId="131"/>
    <cellStyle name="常规 14 4" xfId="132"/>
    <cellStyle name="常规 20" xfId="133"/>
    <cellStyle name="常规 15" xfId="134"/>
    <cellStyle name="常规 21" xfId="135"/>
    <cellStyle name="常规 16" xfId="136"/>
    <cellStyle name="常规 6 4 2" xfId="137"/>
    <cellStyle name="常规 22" xfId="138"/>
    <cellStyle name="常规 17" xfId="139"/>
    <cellStyle name="常规 23" xfId="140"/>
    <cellStyle name="常规 18" xfId="141"/>
    <cellStyle name="常规 24" xfId="142"/>
    <cellStyle name="常规 19" xfId="143"/>
    <cellStyle name="常规 2" xfId="144"/>
    <cellStyle name="常规 2 10" xfId="145"/>
    <cellStyle name="常规 2 11" xfId="146"/>
    <cellStyle name="常规 2 12" xfId="147"/>
    <cellStyle name="常规 2 13" xfId="148"/>
    <cellStyle name="常规 2 2" xfId="149"/>
    <cellStyle name="常规 42" xfId="150"/>
    <cellStyle name="常规 37" xfId="151"/>
    <cellStyle name="常规 2 2 2" xfId="152"/>
    <cellStyle name="常规 2 3" xfId="153"/>
    <cellStyle name="常规 2 3 2" xfId="154"/>
    <cellStyle name="常规 2 4" xfId="155"/>
    <cellStyle name="常规 2 4 2" xfId="156"/>
    <cellStyle name="常规 2 5" xfId="157"/>
    <cellStyle name="常规 2 6" xfId="158"/>
    <cellStyle name="输入 2" xfId="159"/>
    <cellStyle name="常规 2 8" xfId="160"/>
    <cellStyle name="输入 3" xfId="161"/>
    <cellStyle name="常规 2 9" xfId="162"/>
    <cellStyle name="常规 30" xfId="163"/>
    <cellStyle name="常规 25" xfId="164"/>
    <cellStyle name="常规 32" xfId="165"/>
    <cellStyle name="常规 27" xfId="166"/>
    <cellStyle name="常规 33" xfId="167"/>
    <cellStyle name="常规 28" xfId="168"/>
    <cellStyle name="常规 34" xfId="169"/>
    <cellStyle name="常规 29" xfId="170"/>
    <cellStyle name="常规 29 2" xfId="171"/>
    <cellStyle name="常规 29 3" xfId="172"/>
    <cellStyle name="常规 29 4" xfId="173"/>
    <cellStyle name="常规 29 5" xfId="174"/>
    <cellStyle name="常规 29 6" xfId="175"/>
    <cellStyle name="常规 3" xfId="176"/>
    <cellStyle name="常规 3 2" xfId="177"/>
    <cellStyle name="适中 4" xfId="178"/>
    <cellStyle name="常规 3 2 2" xfId="179"/>
    <cellStyle name="常规 3 3" xfId="180"/>
    <cellStyle name="常规 3 3 2" xfId="181"/>
    <cellStyle name="常规 3 4" xfId="182"/>
    <cellStyle name="常规 3 4 2" xfId="183"/>
    <cellStyle name="常规 3 5" xfId="184"/>
    <cellStyle name="常规 3 5 2" xfId="185"/>
    <cellStyle name="常规 3 6" xfId="186"/>
    <cellStyle name="常规 3 6 2" xfId="187"/>
    <cellStyle name="常规 3 7" xfId="188"/>
    <cellStyle name="常规 3 7 2" xfId="189"/>
    <cellStyle name="常规 3 8" xfId="190"/>
    <cellStyle name="常规 3 9" xfId="191"/>
    <cellStyle name="检查单元格 4" xfId="192"/>
    <cellStyle name="常规 30 2" xfId="193"/>
    <cellStyle name="常规 30 3" xfId="194"/>
    <cellStyle name="常规 30 4" xfId="195"/>
    <cellStyle name="常规 30 5" xfId="196"/>
    <cellStyle name="常规 30 6" xfId="197"/>
    <cellStyle name="适中 3" xfId="198"/>
    <cellStyle name="常规 31 6" xfId="199"/>
    <cellStyle name="常规 40" xfId="200"/>
    <cellStyle name="常规 35" xfId="201"/>
    <cellStyle name="常规 41" xfId="202"/>
    <cellStyle name="常规 36" xfId="203"/>
    <cellStyle name="常规 43" xfId="204"/>
    <cellStyle name="常规 38" xfId="205"/>
    <cellStyle name="常规 4" xfId="206"/>
    <cellStyle name="常规 4 2" xfId="207"/>
    <cellStyle name="常规 4 4" xfId="208"/>
    <cellStyle name="常规 4 2 2" xfId="209"/>
    <cellStyle name="常规 4 3" xfId="210"/>
    <cellStyle name="常规 5 4" xfId="211"/>
    <cellStyle name="常规 4 3 2" xfId="212"/>
    <cellStyle name="常规 6 4" xfId="213"/>
    <cellStyle name="常规 4 4 2" xfId="214"/>
    <cellStyle name="常规 4 5" xfId="215"/>
    <cellStyle name="常规 4 6" xfId="216"/>
    <cellStyle name="常规 4 7" xfId="217"/>
    <cellStyle name="常规 50" xfId="218"/>
    <cellStyle name="常规 45" xfId="219"/>
    <cellStyle name="常规 54" xfId="220"/>
    <cellStyle name="常规 49" xfId="221"/>
    <cellStyle name="常规 5" xfId="222"/>
    <cellStyle name="常规 5 3" xfId="223"/>
    <cellStyle name="常规 5 5" xfId="224"/>
    <cellStyle name="常规 5 6" xfId="225"/>
    <cellStyle name="常规 55" xfId="226"/>
    <cellStyle name="常规 6 2" xfId="227"/>
    <cellStyle name="常规 6 2 2" xfId="228"/>
    <cellStyle name="常规 6 3" xfId="229"/>
    <cellStyle name="常规 6 3 2" xfId="230"/>
    <cellStyle name="常规 6 6" xfId="231"/>
    <cellStyle name="常规 6 7" xfId="232"/>
    <cellStyle name="常规 7" xfId="233"/>
    <cellStyle name="常规 7 2" xfId="234"/>
    <cellStyle name="常规 8" xfId="235"/>
    <cellStyle name="常规 9" xfId="236"/>
    <cellStyle name="常规_莲湖区12批60户联审" xfId="237"/>
    <cellStyle name="好 2" xfId="238"/>
    <cellStyle name="好 3" xfId="239"/>
    <cellStyle name="好 4" xfId="240"/>
    <cellStyle name="汇总 2" xfId="241"/>
    <cellStyle name="汇总 3" xfId="242"/>
    <cellStyle name="汇总 4" xfId="243"/>
    <cellStyle name="检查单元格 3" xfId="244"/>
    <cellStyle name="解释性文本 2" xfId="245"/>
    <cellStyle name="解释性文本 3" xfId="246"/>
    <cellStyle name="解释性文本 4" xfId="247"/>
    <cellStyle name="警告文本 2" xfId="248"/>
    <cellStyle name="警告文本 3" xfId="249"/>
    <cellStyle name="警告文本 4" xfId="250"/>
    <cellStyle name="链接的单元格" xfId="251"/>
    <cellStyle name="批注" xfId="252"/>
    <cellStyle name="强调文字1" xfId="253"/>
    <cellStyle name="强调文字2" xfId="254"/>
    <cellStyle name="强调文字3" xfId="255"/>
    <cellStyle name="强调文字5" xfId="256"/>
    <cellStyle name="强调文字6" xfId="257"/>
    <cellStyle name="输入 4" xfId="2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F14" sqref="F14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2.75" style="2" customWidth="1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27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74" t="s">
        <v>11</v>
      </c>
      <c r="K3" s="75" t="s">
        <v>12</v>
      </c>
    </row>
    <row r="4" s="1" customFormat="1" ht="22.5" customHeight="1" spans="1:11">
      <c r="A4" s="11">
        <v>1</v>
      </c>
      <c r="B4" s="12" t="s">
        <v>13</v>
      </c>
      <c r="C4" s="13" t="s">
        <v>14</v>
      </c>
      <c r="D4" s="14" t="s">
        <v>15</v>
      </c>
      <c r="E4" s="14" t="s">
        <v>16</v>
      </c>
      <c r="F4" s="15" t="s">
        <v>17</v>
      </c>
      <c r="G4" s="14" t="s">
        <v>18</v>
      </c>
      <c r="H4" s="16" t="s">
        <v>19</v>
      </c>
      <c r="I4" s="76">
        <f>21600/12</f>
        <v>1800</v>
      </c>
      <c r="J4" s="77" t="s">
        <v>20</v>
      </c>
      <c r="K4" s="78" t="s">
        <v>21</v>
      </c>
    </row>
    <row r="5" s="1" customFormat="1" spans="1:11">
      <c r="A5" s="17">
        <v>2</v>
      </c>
      <c r="B5" s="18" t="s">
        <v>13</v>
      </c>
      <c r="C5" s="19" t="s">
        <v>22</v>
      </c>
      <c r="D5" s="20" t="s">
        <v>23</v>
      </c>
      <c r="E5" s="20" t="s">
        <v>24</v>
      </c>
      <c r="F5" s="15" t="s">
        <v>25</v>
      </c>
      <c r="G5" s="20" t="s">
        <v>26</v>
      </c>
      <c r="H5" s="21" t="s">
        <v>27</v>
      </c>
      <c r="I5" s="17">
        <f>30000/12</f>
        <v>2500</v>
      </c>
      <c r="J5" s="79" t="s">
        <v>20</v>
      </c>
      <c r="K5" s="78" t="s">
        <v>21</v>
      </c>
    </row>
    <row r="6" spans="1:11">
      <c r="A6" s="22">
        <v>3</v>
      </c>
      <c r="B6" s="23" t="s">
        <v>13</v>
      </c>
      <c r="C6" s="24" t="s">
        <v>28</v>
      </c>
      <c r="D6" s="24" t="s">
        <v>23</v>
      </c>
      <c r="E6" s="24" t="s">
        <v>24</v>
      </c>
      <c r="F6" s="15" t="s">
        <v>29</v>
      </c>
      <c r="G6" s="24" t="s">
        <v>30</v>
      </c>
      <c r="H6" s="24" t="s">
        <v>31</v>
      </c>
      <c r="I6" s="22">
        <f>31200/12</f>
        <v>2600</v>
      </c>
      <c r="J6" s="24" t="s">
        <v>20</v>
      </c>
      <c r="K6" s="80" t="s">
        <v>32</v>
      </c>
    </row>
    <row r="7" spans="1:11">
      <c r="A7" s="22">
        <v>4</v>
      </c>
      <c r="B7" s="23" t="s">
        <v>13</v>
      </c>
      <c r="C7" s="25" t="s">
        <v>33</v>
      </c>
      <c r="D7" s="25" t="s">
        <v>15</v>
      </c>
      <c r="E7" s="25" t="s">
        <v>24</v>
      </c>
      <c r="F7" s="15" t="s">
        <v>34</v>
      </c>
      <c r="G7" s="25" t="s">
        <v>35</v>
      </c>
      <c r="H7" s="25" t="s">
        <v>31</v>
      </c>
      <c r="I7" s="22">
        <f>30600/12</f>
        <v>2550</v>
      </c>
      <c r="J7" s="25" t="s">
        <v>36</v>
      </c>
      <c r="K7" s="80" t="s">
        <v>32</v>
      </c>
    </row>
    <row r="8" ht="27" customHeight="1" spans="1:11">
      <c r="A8" s="26">
        <v>5</v>
      </c>
      <c r="B8" s="18" t="s">
        <v>13</v>
      </c>
      <c r="C8" s="27" t="s">
        <v>37</v>
      </c>
      <c r="D8" s="28" t="s">
        <v>23</v>
      </c>
      <c r="E8" s="28" t="s">
        <v>24</v>
      </c>
      <c r="F8" s="15" t="s">
        <v>38</v>
      </c>
      <c r="G8" s="28" t="s">
        <v>39</v>
      </c>
      <c r="H8" s="29" t="s">
        <v>40</v>
      </c>
      <c r="I8" s="28">
        <f>100000/12</f>
        <v>8333.33333333333</v>
      </c>
      <c r="J8" s="28" t="s">
        <v>41</v>
      </c>
      <c r="K8" s="29" t="s">
        <v>32</v>
      </c>
    </row>
    <row r="9" spans="1:11">
      <c r="A9" s="26"/>
      <c r="B9" s="30" t="s">
        <v>42</v>
      </c>
      <c r="C9" s="31" t="s">
        <v>43</v>
      </c>
      <c r="D9" s="31" t="s">
        <v>15</v>
      </c>
      <c r="E9" s="32" t="s">
        <v>44</v>
      </c>
      <c r="F9" s="15" t="s">
        <v>45</v>
      </c>
      <c r="G9" s="31" t="s">
        <v>46</v>
      </c>
      <c r="H9" s="29" t="s">
        <v>40</v>
      </c>
      <c r="I9" s="81"/>
      <c r="J9" s="82" t="s">
        <v>41</v>
      </c>
      <c r="K9" s="81"/>
    </row>
    <row r="10" spans="1:11">
      <c r="A10" s="26"/>
      <c r="B10" s="30" t="s">
        <v>47</v>
      </c>
      <c r="C10" s="31" t="s">
        <v>48</v>
      </c>
      <c r="D10" s="31" t="s">
        <v>15</v>
      </c>
      <c r="E10" s="32" t="s">
        <v>49</v>
      </c>
      <c r="F10" s="15" t="s">
        <v>50</v>
      </c>
      <c r="G10" s="31" t="s">
        <v>46</v>
      </c>
      <c r="H10" s="29" t="s">
        <v>40</v>
      </c>
      <c r="I10" s="81"/>
      <c r="J10" s="31" t="s">
        <v>20</v>
      </c>
      <c r="K10" s="81"/>
    </row>
    <row r="11" spans="1:11">
      <c r="A11" s="26"/>
      <c r="B11" s="30" t="s">
        <v>51</v>
      </c>
      <c r="C11" s="31" t="s">
        <v>52</v>
      </c>
      <c r="D11" s="31" t="s">
        <v>23</v>
      </c>
      <c r="E11" s="32" t="s">
        <v>49</v>
      </c>
      <c r="F11" s="15" t="s">
        <v>53</v>
      </c>
      <c r="G11" s="31" t="s">
        <v>46</v>
      </c>
      <c r="H11" s="29" t="s">
        <v>40</v>
      </c>
      <c r="I11" s="81"/>
      <c r="J11" s="31" t="s">
        <v>20</v>
      </c>
      <c r="K11" s="81"/>
    </row>
    <row r="12" spans="1:11">
      <c r="A12" s="33">
        <v>6</v>
      </c>
      <c r="B12" s="34" t="s">
        <v>13</v>
      </c>
      <c r="C12" s="35" t="s">
        <v>54</v>
      </c>
      <c r="D12" s="36" t="s">
        <v>23</v>
      </c>
      <c r="E12" s="37" t="s">
        <v>24</v>
      </c>
      <c r="F12" s="15" t="s">
        <v>55</v>
      </c>
      <c r="G12" s="36" t="s">
        <v>56</v>
      </c>
      <c r="H12" s="36" t="s">
        <v>57</v>
      </c>
      <c r="I12" s="81">
        <f>24000/12</f>
        <v>2000</v>
      </c>
      <c r="J12" s="83" t="s">
        <v>20</v>
      </c>
      <c r="K12" s="29" t="s">
        <v>58</v>
      </c>
    </row>
    <row r="13" ht="15" spans="1:11">
      <c r="A13" s="22">
        <v>7</v>
      </c>
      <c r="B13" s="38" t="s">
        <v>13</v>
      </c>
      <c r="C13" s="38" t="s">
        <v>59</v>
      </c>
      <c r="D13" s="38" t="s">
        <v>15</v>
      </c>
      <c r="E13" s="38" t="s">
        <v>24</v>
      </c>
      <c r="F13" s="15" t="s">
        <v>60</v>
      </c>
      <c r="G13" s="39" t="s">
        <v>61</v>
      </c>
      <c r="H13" s="40" t="s">
        <v>62</v>
      </c>
      <c r="I13" s="81">
        <f>40452/12</f>
        <v>3371</v>
      </c>
      <c r="J13" s="84" t="s">
        <v>36</v>
      </c>
      <c r="K13" s="29" t="s">
        <v>58</v>
      </c>
    </row>
    <row r="14" spans="1:11">
      <c r="A14" s="22"/>
      <c r="B14" s="38" t="s">
        <v>63</v>
      </c>
      <c r="C14" s="38" t="s">
        <v>64</v>
      </c>
      <c r="D14" s="38" t="s">
        <v>15</v>
      </c>
      <c r="E14" s="32" t="s">
        <v>49</v>
      </c>
      <c r="F14" s="15" t="s">
        <v>65</v>
      </c>
      <c r="G14" s="39" t="s">
        <v>46</v>
      </c>
      <c r="H14" s="40" t="s">
        <v>66</v>
      </c>
      <c r="I14" s="81"/>
      <c r="J14" s="83" t="s">
        <v>20</v>
      </c>
      <c r="K14" s="81"/>
    </row>
    <row r="15" ht="15" spans="1:11">
      <c r="A15" s="41">
        <v>8</v>
      </c>
      <c r="B15" s="42" t="s">
        <v>13</v>
      </c>
      <c r="C15" s="42" t="s">
        <v>67</v>
      </c>
      <c r="D15" s="42" t="s">
        <v>15</v>
      </c>
      <c r="E15" s="42" t="s">
        <v>24</v>
      </c>
      <c r="F15" s="15" t="s">
        <v>68</v>
      </c>
      <c r="G15" s="43" t="s">
        <v>69</v>
      </c>
      <c r="H15" s="44" t="s">
        <v>70</v>
      </c>
      <c r="I15" s="81">
        <f>31572/12</f>
        <v>2631</v>
      </c>
      <c r="J15" s="85" t="s">
        <v>20</v>
      </c>
      <c r="K15" s="29" t="s">
        <v>58</v>
      </c>
    </row>
    <row r="16" ht="15" spans="1:11">
      <c r="A16" s="22">
        <v>9</v>
      </c>
      <c r="B16" s="45" t="s">
        <v>13</v>
      </c>
      <c r="C16" s="45" t="s">
        <v>71</v>
      </c>
      <c r="D16" s="45" t="s">
        <v>15</v>
      </c>
      <c r="E16" s="45" t="s">
        <v>24</v>
      </c>
      <c r="F16" s="15" t="s">
        <v>72</v>
      </c>
      <c r="G16" s="46" t="s">
        <v>73</v>
      </c>
      <c r="H16" s="47" t="s">
        <v>62</v>
      </c>
      <c r="I16" s="81"/>
      <c r="J16" s="86" t="s">
        <v>41</v>
      </c>
      <c r="K16" s="29" t="s">
        <v>58</v>
      </c>
    </row>
    <row r="17" spans="1:11">
      <c r="A17" s="22"/>
      <c r="B17" s="45" t="s">
        <v>63</v>
      </c>
      <c r="C17" s="45" t="s">
        <v>74</v>
      </c>
      <c r="D17" s="45" t="s">
        <v>23</v>
      </c>
      <c r="E17" s="45" t="s">
        <v>44</v>
      </c>
      <c r="F17" s="15" t="s">
        <v>75</v>
      </c>
      <c r="G17" s="46" t="s">
        <v>76</v>
      </c>
      <c r="H17" s="47" t="s">
        <v>77</v>
      </c>
      <c r="I17" s="81">
        <f>36000/12</f>
        <v>3000</v>
      </c>
      <c r="J17" s="86" t="s">
        <v>41</v>
      </c>
      <c r="K17" s="81"/>
    </row>
    <row r="18" spans="1:11">
      <c r="A18" s="22"/>
      <c r="B18" s="45" t="s">
        <v>78</v>
      </c>
      <c r="C18" s="45" t="s">
        <v>79</v>
      </c>
      <c r="D18" s="45" t="s">
        <v>23</v>
      </c>
      <c r="E18" s="45" t="s">
        <v>49</v>
      </c>
      <c r="F18" s="15" t="s">
        <v>80</v>
      </c>
      <c r="G18" s="46" t="s">
        <v>46</v>
      </c>
      <c r="H18" s="47" t="s">
        <v>77</v>
      </c>
      <c r="I18" s="81"/>
      <c r="J18" s="86" t="s">
        <v>20</v>
      </c>
      <c r="K18" s="81"/>
    </row>
    <row r="19" ht="15" spans="1:11">
      <c r="A19" s="48">
        <v>10</v>
      </c>
      <c r="B19" s="49" t="s">
        <v>13</v>
      </c>
      <c r="C19" s="49" t="s">
        <v>81</v>
      </c>
      <c r="D19" s="49" t="s">
        <v>23</v>
      </c>
      <c r="E19" s="49" t="s">
        <v>24</v>
      </c>
      <c r="F19" s="15" t="s">
        <v>82</v>
      </c>
      <c r="G19" s="50" t="s">
        <v>83</v>
      </c>
      <c r="H19" s="51" t="s">
        <v>62</v>
      </c>
      <c r="I19" s="81">
        <f>24000/12</f>
        <v>2000</v>
      </c>
      <c r="J19" s="87" t="s">
        <v>20</v>
      </c>
      <c r="K19" s="29" t="s">
        <v>58</v>
      </c>
    </row>
    <row r="20" ht="15" spans="1:11">
      <c r="A20" s="52">
        <v>11</v>
      </c>
      <c r="B20" s="53" t="s">
        <v>13</v>
      </c>
      <c r="C20" s="53" t="s">
        <v>84</v>
      </c>
      <c r="D20" s="53" t="s">
        <v>23</v>
      </c>
      <c r="E20" s="53" t="s">
        <v>24</v>
      </c>
      <c r="F20" s="15" t="s">
        <v>85</v>
      </c>
      <c r="G20" s="54" t="s">
        <v>86</v>
      </c>
      <c r="H20" s="55" t="s">
        <v>62</v>
      </c>
      <c r="I20" s="81">
        <f>24000/12</f>
        <v>2000</v>
      </c>
      <c r="J20" s="88" t="s">
        <v>20</v>
      </c>
      <c r="K20" s="29" t="s">
        <v>58</v>
      </c>
    </row>
    <row r="21" spans="1:11">
      <c r="A21" s="22">
        <v>12</v>
      </c>
      <c r="B21" s="56" t="s">
        <v>13</v>
      </c>
      <c r="C21" s="57" t="s">
        <v>87</v>
      </c>
      <c r="D21" s="57" t="s">
        <v>15</v>
      </c>
      <c r="E21" s="57" t="s">
        <v>24</v>
      </c>
      <c r="F21" s="15" t="s">
        <v>88</v>
      </c>
      <c r="G21" s="58" t="s">
        <v>89</v>
      </c>
      <c r="H21" s="59" t="s">
        <v>90</v>
      </c>
      <c r="I21" s="81">
        <f>32052/12</f>
        <v>2671</v>
      </c>
      <c r="J21" s="89" t="s">
        <v>41</v>
      </c>
      <c r="K21" s="29" t="s">
        <v>58</v>
      </c>
    </row>
    <row r="22" spans="1:11">
      <c r="A22" s="22"/>
      <c r="B22" s="60" t="s">
        <v>91</v>
      </c>
      <c r="C22" s="57" t="s">
        <v>92</v>
      </c>
      <c r="D22" s="57" t="s">
        <v>23</v>
      </c>
      <c r="E22" s="45" t="s">
        <v>44</v>
      </c>
      <c r="F22" s="15" t="s">
        <v>93</v>
      </c>
      <c r="G22" s="61"/>
      <c r="H22" s="59" t="s">
        <v>94</v>
      </c>
      <c r="I22" s="81">
        <f>9600/12</f>
        <v>800</v>
      </c>
      <c r="J22" s="89" t="s">
        <v>41</v>
      </c>
      <c r="K22" s="81"/>
    </row>
    <row r="23" spans="1:11">
      <c r="A23" s="22"/>
      <c r="B23" s="60" t="s">
        <v>95</v>
      </c>
      <c r="C23" s="57" t="s">
        <v>96</v>
      </c>
      <c r="D23" s="57" t="s">
        <v>23</v>
      </c>
      <c r="E23" s="45" t="s">
        <v>49</v>
      </c>
      <c r="F23" s="15" t="s">
        <v>97</v>
      </c>
      <c r="G23" s="61"/>
      <c r="H23" s="59" t="s">
        <v>94</v>
      </c>
      <c r="I23" s="81"/>
      <c r="J23" s="88" t="s">
        <v>20</v>
      </c>
      <c r="K23" s="81"/>
    </row>
    <row r="24" spans="1:11">
      <c r="A24" s="62">
        <v>13</v>
      </c>
      <c r="B24" s="63" t="s">
        <v>13</v>
      </c>
      <c r="C24" s="63" t="s">
        <v>98</v>
      </c>
      <c r="D24" s="62" t="s">
        <v>23</v>
      </c>
      <c r="E24" s="62" t="s">
        <v>24</v>
      </c>
      <c r="F24" s="15" t="s">
        <v>99</v>
      </c>
      <c r="G24" s="62" t="s">
        <v>100</v>
      </c>
      <c r="H24" s="62" t="s">
        <v>101</v>
      </c>
      <c r="I24" s="81">
        <v>2166.66666666667</v>
      </c>
      <c r="J24" s="90" t="s">
        <v>20</v>
      </c>
      <c r="K24" s="29" t="s">
        <v>102</v>
      </c>
    </row>
    <row r="25" spans="1:11">
      <c r="A25" s="64">
        <v>14</v>
      </c>
      <c r="B25" s="65" t="s">
        <v>13</v>
      </c>
      <c r="C25" s="65" t="s">
        <v>103</v>
      </c>
      <c r="D25" s="64" t="s">
        <v>15</v>
      </c>
      <c r="E25" s="64" t="s">
        <v>24</v>
      </c>
      <c r="F25" s="15" t="s">
        <v>104</v>
      </c>
      <c r="G25" s="66" t="s">
        <v>105</v>
      </c>
      <c r="H25" s="66" t="s">
        <v>106</v>
      </c>
      <c r="I25" s="81">
        <f>12000/12</f>
        <v>1000</v>
      </c>
      <c r="J25" s="91" t="s">
        <v>41</v>
      </c>
      <c r="K25" s="29" t="s">
        <v>102</v>
      </c>
    </row>
    <row r="26" spans="1:11">
      <c r="A26" s="64"/>
      <c r="B26" s="64" t="s">
        <v>42</v>
      </c>
      <c r="C26" s="64" t="s">
        <v>107</v>
      </c>
      <c r="D26" s="64" t="s">
        <v>23</v>
      </c>
      <c r="E26" s="45" t="s">
        <v>44</v>
      </c>
      <c r="F26" s="15" t="s">
        <v>108</v>
      </c>
      <c r="G26" s="66" t="s">
        <v>109</v>
      </c>
      <c r="H26" s="66" t="s">
        <v>110</v>
      </c>
      <c r="I26" s="81">
        <f>20000/12</f>
        <v>1666.66666666667</v>
      </c>
      <c r="J26" s="91" t="s">
        <v>41</v>
      </c>
      <c r="K26" s="81"/>
    </row>
    <row r="27" spans="1:11">
      <c r="A27" s="67">
        <v>15</v>
      </c>
      <c r="B27" s="68" t="s">
        <v>13</v>
      </c>
      <c r="C27" s="69" t="s">
        <v>111</v>
      </c>
      <c r="D27" s="70" t="s">
        <v>15</v>
      </c>
      <c r="E27" s="71" t="s">
        <v>24</v>
      </c>
      <c r="F27" s="15" t="s">
        <v>112</v>
      </c>
      <c r="G27" s="72"/>
      <c r="H27" s="73" t="s">
        <v>106</v>
      </c>
      <c r="I27" s="81"/>
      <c r="J27" s="92" t="s">
        <v>41</v>
      </c>
      <c r="K27" s="29" t="s">
        <v>102</v>
      </c>
    </row>
    <row r="28" spans="1:11">
      <c r="A28" s="67"/>
      <c r="B28" s="71" t="s">
        <v>42</v>
      </c>
      <c r="C28" s="70" t="s">
        <v>113</v>
      </c>
      <c r="D28" s="70" t="s">
        <v>23</v>
      </c>
      <c r="E28" s="45" t="s">
        <v>44</v>
      </c>
      <c r="F28" s="15" t="s">
        <v>114</v>
      </c>
      <c r="G28" s="67" t="s">
        <v>115</v>
      </c>
      <c r="H28" s="67" t="s">
        <v>116</v>
      </c>
      <c r="I28" s="81">
        <f>78000/12</f>
        <v>6500</v>
      </c>
      <c r="J28" s="92" t="s">
        <v>41</v>
      </c>
      <c r="K28" s="81"/>
    </row>
    <row r="29" spans="1:11">
      <c r="A29" s="67"/>
      <c r="B29" s="71" t="s">
        <v>47</v>
      </c>
      <c r="C29" s="70" t="s">
        <v>117</v>
      </c>
      <c r="D29" s="70" t="s">
        <v>23</v>
      </c>
      <c r="E29" s="45" t="s">
        <v>49</v>
      </c>
      <c r="F29" s="15" t="s">
        <v>118</v>
      </c>
      <c r="G29" s="67"/>
      <c r="H29" s="67" t="s">
        <v>116</v>
      </c>
      <c r="I29" s="81"/>
      <c r="J29" s="92" t="s">
        <v>20</v>
      </c>
      <c r="K29" s="81"/>
    </row>
  </sheetData>
  <mergeCells count="14">
    <mergeCell ref="A1:J1"/>
    <mergeCell ref="A2:J2"/>
    <mergeCell ref="A8:A11"/>
    <mergeCell ref="A13:A14"/>
    <mergeCell ref="A16:A18"/>
    <mergeCell ref="A21:A23"/>
    <mergeCell ref="A25:A26"/>
    <mergeCell ref="A27:A29"/>
    <mergeCell ref="K8:K11"/>
    <mergeCell ref="K13:K14"/>
    <mergeCell ref="K16:K18"/>
    <mergeCell ref="K21:K23"/>
    <mergeCell ref="K25:K26"/>
    <mergeCell ref="K27:K2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2018-12-21T02:17:40Z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