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<sst xmlns="http://schemas.openxmlformats.org/spreadsheetml/2006/main" count="111">
  <si>
    <t>西安市保障性住房（经适房）资格联审信息表第000批（原表）</t>
  </si>
  <si>
    <t>基本信息（未央区第 163 批 共 12 户，计 26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</si>
  <si>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</si>
  <si>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</si>
  <si>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</si>
  <si>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</si>
  <si>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</si>
  <si>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</si>
  <si>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</si>
  <si>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</si>
  <si>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</si>
  <si>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</si>
  <si>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</si>
  <si>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</si>
  <si>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杨雪萍</t>
  </si>
  <si>
    <t>女</t>
  </si>
  <si>
    <t>本人</t>
  </si>
  <si>
    <t>610112****07042048</t>
  </si>
  <si>
    <t>香味园川菜馆</t>
  </si>
  <si>
    <t>西安市未央区团结村九组</t>
  </si>
  <si>
    <t>离异</t>
  </si>
  <si>
    <t>张家堡</t>
  </si>
  <si>
    <t>王娅娜</t>
  </si>
  <si>
    <t>622424****05191647</t>
  </si>
  <si>
    <t>西安渔歌餐饮管理有限公司</t>
  </si>
  <si>
    <t>陕西省未央区二府庄1号付1号</t>
  </si>
  <si>
    <t>已婚</t>
  </si>
  <si>
    <t>成员1</t>
  </si>
  <si>
    <t>王旺子</t>
  </si>
  <si>
    <t>男</t>
  </si>
  <si>
    <t>配偶</t>
  </si>
  <si>
    <t>622424****01122550</t>
  </si>
  <si>
    <t>临时工</t>
  </si>
  <si>
    <t>甘肃省通渭县李家店乡李店村王家河社18号</t>
  </si>
  <si>
    <t>王萍</t>
  </si>
  <si>
    <t>610424****01014621</t>
  </si>
  <si>
    <t>无</t>
  </si>
  <si>
    <t>王振宇</t>
  </si>
  <si>
    <t>610424****05165319</t>
  </si>
  <si>
    <t>陕西众一装饰材料公司</t>
  </si>
  <si>
    <t>陕西省武功县游凤镇董家村王南组</t>
  </si>
  <si>
    <t>成员2</t>
  </si>
  <si>
    <t>王子聪</t>
  </si>
  <si>
    <t>子女</t>
  </si>
  <si>
    <t>610431****01205310</t>
  </si>
  <si>
    <t>未婚</t>
  </si>
  <si>
    <t>成员3</t>
  </si>
  <si>
    <t>王子诺</t>
  </si>
  <si>
    <t>610431****05035328</t>
  </si>
  <si>
    <t>黄连杰</t>
  </si>
  <si>
    <t>211324****03014243</t>
  </si>
  <si>
    <t>陕西上博贸易有限公司</t>
  </si>
  <si>
    <t>柴源</t>
  </si>
  <si>
    <t>610124****10104523</t>
  </si>
  <si>
    <t>在家带小孩</t>
  </si>
  <si>
    <t>西安市未央区二府庄1号付1号</t>
  </si>
  <si>
    <t>肖涛涛</t>
  </si>
  <si>
    <t>610326****02100434</t>
  </si>
  <si>
    <t>周至县华成培训学校</t>
  </si>
  <si>
    <t>陕西省宝鸡市眉县汤峪镇闫家堡村四组142号</t>
  </si>
  <si>
    <t>肖允然</t>
  </si>
  <si>
    <t>610326****11130416</t>
  </si>
  <si>
    <t>官卫波</t>
  </si>
  <si>
    <t>610431****07125319</t>
  </si>
  <si>
    <t>西安咸阳国际机场股份有限公司</t>
  </si>
  <si>
    <t>雷阳</t>
  </si>
  <si>
    <t>610115****06284769</t>
  </si>
  <si>
    <t>西安市未央区太华北路848号</t>
  </si>
  <si>
    <t>谭家</t>
  </si>
  <si>
    <t>罗彬</t>
  </si>
  <si>
    <t>610104****08060032</t>
  </si>
  <si>
    <t>西安市未央区纪律检查委员会</t>
  </si>
  <si>
    <t>西安市莲湖区青年路街道青年路第一社区</t>
  </si>
  <si>
    <t>罗茗锐</t>
  </si>
  <si>
    <t>610112****06062047</t>
  </si>
  <si>
    <t>郭文</t>
  </si>
  <si>
    <t>610202****02120415</t>
  </si>
  <si>
    <t>正翔置业</t>
  </si>
  <si>
    <t>未央区龙首北路西段1号未央区人才市场</t>
  </si>
  <si>
    <t>薛素芳</t>
  </si>
  <si>
    <t>610203****05203626</t>
  </si>
  <si>
    <t>男方单位补助</t>
  </si>
  <si>
    <t>西安市未央区谭家街办万科幸福里</t>
  </si>
  <si>
    <t>侯金赖</t>
  </si>
  <si>
    <t>610203****0710361x</t>
  </si>
  <si>
    <t>铜川市鸭口矿劳资科</t>
  </si>
  <si>
    <t>陕西省铜川市印台区广阳镇鸭口矿集体户201号</t>
  </si>
  <si>
    <t>侯凤肖</t>
  </si>
  <si>
    <t>610203****03293629</t>
  </si>
  <si>
    <t>西安市未央区渭清南路28号</t>
  </si>
  <si>
    <t>石俊山</t>
  </si>
  <si>
    <t>610203****1112361x</t>
  </si>
  <si>
    <t>铜川市鸭口矿调度室</t>
  </si>
  <si>
    <t>陕西省铜川市印台区广阳镇鸭口矿集体户2572号</t>
  </si>
  <si>
    <t>陈红亮</t>
  </si>
  <si>
    <t>610422****06063212</t>
  </si>
  <si>
    <t>陕西煤业化工建设集团有限公司</t>
  </si>
  <si>
    <t>陈粉粉</t>
  </si>
  <si>
    <t>610221****0702082X</t>
  </si>
  <si>
    <t>陕西天水园林工程有限公司</t>
  </si>
  <si>
    <t>咸阳市三原县马额镇郝家村</t>
  </si>
  <si>
    <t>陈沐晞</t>
  </si>
  <si>
    <t>610422****06213222</t>
  </si>
  <si>
    <t>马亚萍</t>
  </si>
  <si>
    <t>610526****09097321</t>
  </si>
  <si>
    <t>未央区辛家庙红星美凯龙一楼维纳斯瓷砖</t>
  </si>
  <si>
    <t>薛振林</t>
  </si>
  <si>
    <t>610526****05076718</t>
  </si>
  <si>
    <t>陕西省渭南市蒲城小镇平路庙黎黎起村六组</t>
  </si>
  <si>
    <t>薛竞瑄</t>
  </si>
  <si>
    <t>610526****11256141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</si>
</sst>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5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79">
    <xf numFmtId="0" fontId="0" fillId="0" borderId="0">
      <alignment vertical="center"/>
    </xf>
    <xf numFmtId="0" fontId="36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0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4" fontId="35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5" fillId="14" borderId="8" applyNumberFormat="0" applyFon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/>
    <xf numFmtId="0" fontId="8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4" fillId="0" borderId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9" fillId="17" borderId="9" applyNumberFormat="0" applyAlignment="0" applyProtection="0">
      <alignment vertical="center"/>
    </xf>
    <xf numFmtId="0" fontId="34" fillId="0" borderId="0" applyProtection="0">
      <alignment vertical="center"/>
    </xf>
    <xf numFmtId="0" fontId="8" fillId="0" borderId="0">
      <alignment vertical="center"/>
    </xf>
    <xf numFmtId="0" fontId="46" fillId="17" borderId="7" applyNumberFormat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0" borderId="0"/>
    <xf numFmtId="0" fontId="34" fillId="0" borderId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4" fillId="0" borderId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6" fillId="0" borderId="0"/>
    <xf numFmtId="0" fontId="37" fillId="33" borderId="0" applyNumberFormat="0" applyBorder="0" applyAlignment="0" applyProtection="0">
      <alignment vertical="center"/>
    </xf>
    <xf numFmtId="0" fontId="3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44" fillId="0" borderId="0">
      <alignment vertical="center"/>
    </xf>
    <xf numFmtId="0" fontId="34" fillId="0" borderId="0" applyProtection="0">
      <alignment vertical="center"/>
    </xf>
    <xf numFmtId="0" fontId="44" fillId="0" borderId="0">
      <alignment vertical="center"/>
    </xf>
    <xf numFmtId="0" fontId="34" fillId="0" borderId="0" applyProtection="0">
      <alignment vertical="center"/>
    </xf>
    <xf numFmtId="0" fontId="44" fillId="0" borderId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0" borderId="0"/>
  </cellStyleXfs>
  <cellXfs count="7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78" applyNumberFormat="1" applyFont="1" applyFill="1" applyBorder="1" applyAlignment="1">
      <alignment horizontal="center" vertical="center" wrapText="1"/>
    </xf>
    <xf numFmtId="0" fontId="2" fillId="2" borderId="2" xfId="178" applyNumberFormat="1" applyFont="1" applyFill="1" applyBorder="1" applyAlignment="1">
      <alignment horizontal="center" vertical="center" wrapText="1"/>
    </xf>
    <xf numFmtId="0" fontId="3" fillId="2" borderId="3" xfId="178" applyFont="1" applyFill="1" applyBorder="1" applyAlignment="1">
      <alignment horizontal="center" vertical="center" wrapText="1"/>
    </xf>
    <xf numFmtId="0" fontId="4" fillId="2" borderId="3" xfId="178" applyFont="1" applyFill="1" applyBorder="1" applyAlignment="1">
      <alignment horizontal="center" vertical="center" wrapText="1"/>
    </xf>
    <xf numFmtId="0" fontId="4" fillId="2" borderId="3" xfId="178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83" applyFont="1" applyBorder="1" applyAlignment="1">
      <alignment horizontal="center" vertical="center"/>
    </xf>
    <xf numFmtId="0" fontId="7" fillId="0" borderId="4" xfId="83" applyFont="1" applyBorder="1" applyAlignment="1">
      <alignment horizontal="center" vertical="center"/>
    </xf>
    <xf numFmtId="0" fontId="8" fillId="0" borderId="4" xfId="85" applyBorder="1" applyAlignment="1">
      <alignment horizontal="center" vertical="center"/>
    </xf>
    <xf numFmtId="0" fontId="9" fillId="0" borderId="4" xfId="83" applyFont="1" applyBorder="1" applyAlignment="1">
      <alignment horizontal="center" vertical="center"/>
    </xf>
    <xf numFmtId="0" fontId="8" fillId="0" borderId="4" xfId="85" applyNumberForma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4" fillId="0" borderId="4" xfId="126" applyNumberFormat="1" applyFont="1" applyFill="1" applyBorder="1" applyAlignment="1">
      <alignment horizontal="center" vertical="center"/>
    </xf>
    <xf numFmtId="49" fontId="15" fillId="0" borderId="4" xfId="126" applyNumberFormat="1" applyFont="1" applyFill="1" applyBorder="1" applyAlignment="1">
      <alignment horizontal="center" vertical="center"/>
    </xf>
    <xf numFmtId="49" fontId="15" fillId="0" borderId="4" xfId="128" applyNumberFormat="1" applyFont="1" applyFill="1" applyBorder="1" applyAlignment="1">
      <alignment horizontal="center" vertical="center"/>
    </xf>
    <xf numFmtId="49" fontId="14" fillId="0" borderId="4" xfId="132" applyNumberFormat="1" applyFont="1" applyFill="1" applyBorder="1" applyAlignment="1">
      <alignment horizontal="center" vertical="center"/>
    </xf>
    <xf numFmtId="49" fontId="15" fillId="0" borderId="4" xfId="132" applyNumberFormat="1" applyFont="1" applyFill="1" applyBorder="1" applyAlignment="1">
      <alignment horizontal="center" vertical="center"/>
    </xf>
    <xf numFmtId="49" fontId="15" fillId="0" borderId="4" xfId="133" applyNumberFormat="1" applyFont="1" applyFill="1" applyBorder="1" applyAlignment="1">
      <alignment horizontal="center" vertical="center"/>
    </xf>
    <xf numFmtId="0" fontId="16" fillId="0" borderId="4" xfId="92" applyFont="1" applyFill="1" applyBorder="1" applyAlignment="1">
      <alignment horizontal="center" vertical="center" wrapText="1"/>
    </xf>
    <xf numFmtId="0" fontId="17" fillId="0" borderId="4" xfId="92" applyFont="1" applyFill="1" applyBorder="1" applyAlignment="1">
      <alignment horizontal="center" vertical="center" wrapText="1"/>
    </xf>
    <xf numFmtId="0" fontId="17" fillId="0" borderId="4" xfId="94" applyFont="1" applyFill="1" applyBorder="1" applyAlignment="1">
      <alignment horizontal="center" vertical="center" wrapText="1"/>
    </xf>
    <xf numFmtId="0" fontId="18" fillId="0" borderId="4" xfId="158" applyFont="1" applyFill="1" applyBorder="1" applyAlignment="1">
      <alignment horizontal="center" vertical="center" wrapText="1"/>
    </xf>
    <xf numFmtId="0" fontId="19" fillId="0" borderId="4" xfId="158" applyFont="1" applyFill="1" applyBorder="1" applyAlignment="1">
      <alignment horizontal="center" vertical="center" wrapText="1"/>
    </xf>
    <xf numFmtId="0" fontId="19" fillId="0" borderId="4" xfId="160" applyFont="1" applyFill="1" applyBorder="1" applyAlignment="1">
      <alignment horizontal="center" vertical="center" wrapText="1"/>
    </xf>
    <xf numFmtId="0" fontId="6" fillId="0" borderId="4" xfId="163" applyFont="1" applyFill="1" applyBorder="1" applyAlignment="1">
      <alignment horizontal="center" vertical="center"/>
    </xf>
    <xf numFmtId="0" fontId="7" fillId="0" borderId="4" xfId="163" applyFont="1" applyFill="1" applyBorder="1" applyAlignment="1">
      <alignment horizontal="center" vertical="center"/>
    </xf>
    <xf numFmtId="0" fontId="9" fillId="0" borderId="4" xfId="163" applyFont="1" applyFill="1" applyBorder="1" applyAlignment="1">
      <alignment horizontal="center" vertical="center"/>
    </xf>
    <xf numFmtId="0" fontId="6" fillId="0" borderId="4" xfId="163" applyFont="1" applyFill="1" applyBorder="1" applyAlignment="1">
      <alignment horizontal="center" vertical="center" wrapText="1"/>
    </xf>
    <xf numFmtId="0" fontId="9" fillId="0" borderId="4" xfId="163" applyFont="1" applyFill="1" applyBorder="1" applyAlignment="1">
      <alignment horizontal="center" vertical="center" wrapText="1"/>
    </xf>
    <xf numFmtId="0" fontId="6" fillId="0" borderId="4" xfId="157" applyFont="1" applyFill="1" applyBorder="1" applyAlignment="1">
      <alignment horizontal="center" vertical="center" wrapText="1"/>
    </xf>
    <xf numFmtId="0" fontId="16" fillId="0" borderId="4" xfId="157" applyFont="1" applyFill="1" applyBorder="1" applyAlignment="1">
      <alignment horizontal="center" vertical="center" wrapText="1"/>
    </xf>
    <xf numFmtId="0" fontId="20" fillId="0" borderId="4" xfId="75" applyFont="1" applyFill="1" applyBorder="1" applyAlignment="1">
      <alignment horizontal="center" vertical="center" wrapText="1"/>
    </xf>
    <xf numFmtId="0" fontId="21" fillId="0" borderId="4" xfId="75" applyFont="1" applyFill="1" applyBorder="1" applyAlignment="1">
      <alignment horizontal="center" vertical="center" wrapText="1"/>
    </xf>
    <xf numFmtId="0" fontId="17" fillId="0" borderId="4" xfId="157" applyFont="1" applyFill="1" applyBorder="1" applyAlignment="1">
      <alignment horizontal="center" vertical="center" wrapText="1"/>
    </xf>
    <xf numFmtId="0" fontId="21" fillId="0" borderId="4" xfId="76" applyFont="1" applyFill="1" applyBorder="1" applyAlignment="1">
      <alignment horizontal="center" vertical="center" wrapText="1"/>
    </xf>
    <xf numFmtId="0" fontId="22" fillId="0" borderId="4" xfId="137" applyFont="1" applyBorder="1" applyAlignment="1" applyProtection="1">
      <alignment horizontal="center" vertical="center" wrapText="1"/>
    </xf>
    <xf numFmtId="0" fontId="9" fillId="0" borderId="4" xfId="157" applyFont="1" applyFill="1" applyBorder="1" applyAlignment="1">
      <alignment horizontal="center" vertical="center" wrapText="1"/>
    </xf>
    <xf numFmtId="0" fontId="23" fillId="0" borderId="4" xfId="91" applyFont="1" applyFill="1" applyBorder="1" applyAlignment="1">
      <alignment horizontal="center" vertical="center"/>
    </xf>
    <xf numFmtId="0" fontId="24" fillId="0" borderId="4" xfId="39" applyFont="1" applyFill="1" applyBorder="1" applyAlignment="1">
      <alignment horizontal="center" vertical="center" wrapText="1"/>
    </xf>
    <xf numFmtId="0" fontId="25" fillId="0" borderId="4" xfId="39" applyFont="1" applyFill="1" applyBorder="1" applyAlignment="1">
      <alignment horizontal="center" vertical="center" wrapText="1"/>
    </xf>
    <xf numFmtId="0" fontId="22" fillId="0" borderId="4" xfId="91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 wrapText="1"/>
    </xf>
    <xf numFmtId="0" fontId="19" fillId="0" borderId="4" xfId="5" applyFont="1" applyFill="1" applyBorder="1" applyAlignment="1">
      <alignment horizontal="center" vertical="center"/>
    </xf>
    <xf numFmtId="0" fontId="8" fillId="0" borderId="4" xfId="5" applyBorder="1" applyAlignment="1">
      <alignment horizontal="center" vertical="center"/>
    </xf>
    <xf numFmtId="0" fontId="8" fillId="0" borderId="4" xfId="5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/>
    <xf numFmtId="0" fontId="27" fillId="0" borderId="4" xfId="39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9" fillId="0" borderId="4" xfId="175" applyFont="1" applyBorder="1" applyAlignment="1">
      <alignment horizontal="center" vertical="center"/>
    </xf>
    <xf numFmtId="49" fontId="15" fillId="0" borderId="4" xfId="130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15" fillId="0" borderId="4" xfId="1" applyNumberFormat="1" applyFont="1" applyFill="1" applyBorder="1" applyAlignment="1">
      <alignment horizontal="center" vertical="center"/>
    </xf>
    <xf numFmtId="0" fontId="6" fillId="0" borderId="4" xfId="96" applyFont="1" applyFill="1" applyBorder="1" applyAlignment="1">
      <alignment horizontal="center" vertical="center" wrapText="1"/>
    </xf>
    <xf numFmtId="0" fontId="17" fillId="0" borderId="4" xfId="96" applyFont="1" applyFill="1" applyBorder="1" applyAlignment="1">
      <alignment horizontal="center" vertical="center" wrapText="1"/>
    </xf>
    <xf numFmtId="0" fontId="19" fillId="0" borderId="4" xfId="16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/>
    </xf>
    <xf numFmtId="0" fontId="9" fillId="0" borderId="4" xfId="6" applyFont="1" applyFill="1" applyBorder="1" applyAlignment="1">
      <alignment horizontal="center" vertical="center"/>
    </xf>
    <xf numFmtId="0" fontId="9" fillId="0" borderId="4" xfId="159" applyFont="1" applyFill="1" applyBorder="1" applyAlignment="1">
      <alignment horizontal="center" vertical="center"/>
    </xf>
    <xf numFmtId="0" fontId="9" fillId="0" borderId="4" xfId="162" applyFont="1" applyFill="1" applyBorder="1" applyAlignment="1">
      <alignment horizontal="center" vertical="center"/>
    </xf>
    <xf numFmtId="0" fontId="9" fillId="0" borderId="4" xfId="168" applyFont="1" applyFill="1" applyBorder="1" applyAlignment="1">
      <alignment horizontal="center" vertical="center"/>
    </xf>
    <xf numFmtId="0" fontId="8" fillId="0" borderId="4" xfId="168" applyBorder="1" applyAlignment="1">
      <alignment horizontal="center" vertical="center"/>
    </xf>
  </cellXfs>
  <cellStyles count="179">
    <cellStyle name="常规" xfId="0" builtinId="0"/>
    <cellStyle name="常规 3 27" xfId="1"/>
    <cellStyle name="货币[0]" xfId="2" builtinId="7"/>
    <cellStyle name="20% - 强调文字颜色 3" xfId="3" builtinId="38"/>
    <cellStyle name="输入" xfId="4" builtinId="20"/>
    <cellStyle name="常规 44" xfId="5"/>
    <cellStyle name="常规 39" xfId="6"/>
    <cellStyle name="货币" xfId="7" builtinId="4"/>
    <cellStyle name="常规 3 14" xfId="8"/>
    <cellStyle name="千位分隔[0]" xfId="9" builtinId="6"/>
    <cellStyle name="常规 31 2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常规 30 14" xfId="15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常规 5 2" xfId="24"/>
    <cellStyle name="标题" xfId="25" builtinId="15"/>
    <cellStyle name="常规 2 5" xfId="26"/>
    <cellStyle name="常规 12" xfId="27"/>
    <cellStyle name="解释性文本" xfId="28" builtinId="53"/>
    <cellStyle name="常规 31 13" xfId="29"/>
    <cellStyle name="标题 1" xfId="30" builtinId="16"/>
    <cellStyle name="常规 31 14" xfId="31"/>
    <cellStyle name="标题 2" xfId="32" builtinId="17"/>
    <cellStyle name="60% - 强调文字颜色 1" xfId="33" builtinId="32"/>
    <cellStyle name="常规 31 15" xfId="34"/>
    <cellStyle name="标题 3" xfId="35" builtinId="18"/>
    <cellStyle name="60% - 强调文字颜色 4" xfId="36" builtinId="44"/>
    <cellStyle name="输出" xfId="37" builtinId="21"/>
    <cellStyle name="常规 31" xfId="38"/>
    <cellStyle name="常规 26" xfId="39"/>
    <cellStyle name="计算" xfId="40" builtinId="22"/>
    <cellStyle name="检查单元格" xfId="41" builtinId="23"/>
    <cellStyle name="20% - 强调文字颜色 6" xfId="42" builtinId="50"/>
    <cellStyle name="强调文字颜色 2" xfId="43" builtinId="33"/>
    <cellStyle name="链接单元格" xfId="44" builtinId="24"/>
    <cellStyle name="汇总" xfId="45" builtinId="25"/>
    <cellStyle name="好" xfId="46" builtinId="26"/>
    <cellStyle name="常规 21" xfId="47"/>
    <cellStyle name="常规 16" xfId="48"/>
    <cellStyle name="适中" xfId="49" builtinId="28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常规 31 3" xfId="59"/>
    <cellStyle name="40% - 强调文字颜色 4" xfId="60" builtinId="43"/>
    <cellStyle name="强调文字颜色 5" xfId="61" builtinId="45"/>
    <cellStyle name="常规 2 2" xfId="62"/>
    <cellStyle name="常规 31 4" xfId="63"/>
    <cellStyle name="40% - 强调文字颜色 5" xfId="64" builtinId="47"/>
    <cellStyle name="60% - 强调文字颜色 5" xfId="65" builtinId="48"/>
    <cellStyle name="强调文字颜色 6" xfId="66" builtinId="49"/>
    <cellStyle name="常规 2 3" xfId="67"/>
    <cellStyle name="常规 10" xfId="68"/>
    <cellStyle name="常规 31 5" xfId="69"/>
    <cellStyle name="40% - 强调文字颜色 6" xfId="70" builtinId="51"/>
    <cellStyle name="常规 2 10" xfId="71"/>
    <cellStyle name="60% - 强调文字颜色 6" xfId="72" builtinId="52"/>
    <cellStyle name="常规 2 4" xfId="73"/>
    <cellStyle name="常规 11" xfId="74"/>
    <cellStyle name="常规 13" xfId="75"/>
    <cellStyle name="常规 14" xfId="76"/>
    <cellStyle name="常规 20" xfId="77"/>
    <cellStyle name="常规 15" xfId="78"/>
    <cellStyle name="常规 22" xfId="79"/>
    <cellStyle name="常规 17" xfId="80"/>
    <cellStyle name="常规 23" xfId="81"/>
    <cellStyle name="常规 18" xfId="82"/>
    <cellStyle name="常规 24" xfId="83"/>
    <cellStyle name="常规 19" xfId="84"/>
    <cellStyle name="常规 2" xfId="85"/>
    <cellStyle name="常规 2 6" xfId="86"/>
    <cellStyle name="常规 2 7" xfId="87"/>
    <cellStyle name="常规 2 8" xfId="88"/>
    <cellStyle name="常规 2 9" xfId="89"/>
    <cellStyle name="常规 30" xfId="90"/>
    <cellStyle name="常规 25" xfId="91"/>
    <cellStyle name="常规 32" xfId="92"/>
    <cellStyle name="常规 27" xfId="93"/>
    <cellStyle name="常规 33" xfId="94"/>
    <cellStyle name="常规 28" xfId="95"/>
    <cellStyle name="常规 34" xfId="96"/>
    <cellStyle name="常规 29" xfId="97"/>
    <cellStyle name="常规 29 10" xfId="98"/>
    <cellStyle name="常规 3 2" xfId="99"/>
    <cellStyle name="常规 29 11" xfId="100"/>
    <cellStyle name="常规 3 3" xfId="101"/>
    <cellStyle name="常规 29 12" xfId="102"/>
    <cellStyle name="常规 3 4" xfId="103"/>
    <cellStyle name="常规 29 13" xfId="104"/>
    <cellStyle name="常规 3 5" xfId="105"/>
    <cellStyle name="常规 29 14" xfId="106"/>
    <cellStyle name="常规 3 6" xfId="107"/>
    <cellStyle name="常规 29 15" xfId="108"/>
    <cellStyle name="常规 29 2" xfId="109"/>
    <cellStyle name="常规 29 3" xfId="110"/>
    <cellStyle name="常规 29 4" xfId="111"/>
    <cellStyle name="常规 29 5" xfId="112"/>
    <cellStyle name="常规 29 6" xfId="113"/>
    <cellStyle name="常规 29 7" xfId="114"/>
    <cellStyle name="常规 29 8" xfId="115"/>
    <cellStyle name="常规 29 9" xfId="116"/>
    <cellStyle name="常规 3" xfId="117"/>
    <cellStyle name="常规 3 10" xfId="118"/>
    <cellStyle name="常规 3 11" xfId="119"/>
    <cellStyle name="常规 3 12" xfId="120"/>
    <cellStyle name="常规 3 13" xfId="121"/>
    <cellStyle name="常规 3 20" xfId="122"/>
    <cellStyle name="常规 3 15" xfId="123"/>
    <cellStyle name="常规 3 21" xfId="124"/>
    <cellStyle name="常规 3 16" xfId="125"/>
    <cellStyle name="常规 3 22" xfId="126"/>
    <cellStyle name="常规 3 17" xfId="127"/>
    <cellStyle name="常规 3 23" xfId="128"/>
    <cellStyle name="常规 3 18" xfId="129"/>
    <cellStyle name="常规 3 24" xfId="130"/>
    <cellStyle name="常规 3 19" xfId="131"/>
    <cellStyle name="常规 3 25" xfId="132"/>
    <cellStyle name="常规 3 26" xfId="133"/>
    <cellStyle name="常规 3 7" xfId="134"/>
    <cellStyle name="常规 3 8" xfId="135"/>
    <cellStyle name="常规 3 9" xfId="136"/>
    <cellStyle name="常规 30 10" xfId="137"/>
    <cellStyle name="常规 30 11" xfId="138"/>
    <cellStyle name="常规 30 12" xfId="139"/>
    <cellStyle name="常规 30 13" xfId="140"/>
    <cellStyle name="常规 30 15" xfId="141"/>
    <cellStyle name="常规 30 2" xfId="142"/>
    <cellStyle name="常规 30 3" xfId="143"/>
    <cellStyle name="常规 30 4" xfId="144"/>
    <cellStyle name="常规 30 5" xfId="145"/>
    <cellStyle name="常规 30 6" xfId="146"/>
    <cellStyle name="常规 30 7" xfId="147"/>
    <cellStyle name="常规 30 8" xfId="148"/>
    <cellStyle name="常规 30 9" xfId="149"/>
    <cellStyle name="常规 31 10" xfId="150"/>
    <cellStyle name="常规 31 11" xfId="151"/>
    <cellStyle name="常规 31 12" xfId="152"/>
    <cellStyle name="常规 31 6" xfId="153"/>
    <cellStyle name="常规 31 7" xfId="154"/>
    <cellStyle name="常规 31 8" xfId="155"/>
    <cellStyle name="常规 31 9" xfId="156"/>
    <cellStyle name="常规 40" xfId="157"/>
    <cellStyle name="常规 35" xfId="158"/>
    <cellStyle name="常规 41" xfId="159"/>
    <cellStyle name="常规 36" xfId="160"/>
    <cellStyle name="常规 37" xfId="161"/>
    <cellStyle name="常规 43" xfId="162"/>
    <cellStyle name="常规 38" xfId="163"/>
    <cellStyle name="常规 4" xfId="164"/>
    <cellStyle name="常规 4 2" xfId="165"/>
    <cellStyle name="常规 4 3" xfId="166"/>
    <cellStyle name="常规 4 4" xfId="167"/>
    <cellStyle name="常规 45" xfId="168"/>
    <cellStyle name="常规 5" xfId="169"/>
    <cellStyle name="常规 5 3" xfId="170"/>
    <cellStyle name="常规 5 4" xfId="171"/>
    <cellStyle name="常规 6 2" xfId="172"/>
    <cellStyle name="常规 6 3" xfId="173"/>
    <cellStyle name="常规 6 4" xfId="174"/>
    <cellStyle name="常规 7" xfId="175"/>
    <cellStyle name="常规 8" xfId="176"/>
    <cellStyle name="常规 9" xfId="177"/>
    <cellStyle name="常规_莲湖区12批60户联审" xfId="1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F9" sqref="F9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57" t="s">
        <v>11</v>
      </c>
      <c r="K3" s="58" t="s">
        <v>12</v>
      </c>
    </row>
    <row r="4" s="1" customFormat="1" ht="22.5" customHeight="1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3" t="s">
        <v>18</v>
      </c>
      <c r="H4" s="13" t="s">
        <v>19</v>
      </c>
      <c r="I4" s="59">
        <f>20400/12</f>
        <v>1700</v>
      </c>
      <c r="J4" s="13" t="s">
        <v>20</v>
      </c>
      <c r="K4" s="60" t="s">
        <v>21</v>
      </c>
    </row>
    <row r="5" s="1" customFormat="1" spans="1:11">
      <c r="A5" s="16">
        <v>2</v>
      </c>
      <c r="B5" s="17" t="s">
        <v>13</v>
      </c>
      <c r="C5" s="13" t="s">
        <v>22</v>
      </c>
      <c r="D5" s="13" t="s">
        <v>15</v>
      </c>
      <c r="E5" s="16" t="s">
        <v>16</v>
      </c>
      <c r="F5" s="15" t="s">
        <v>23</v>
      </c>
      <c r="G5" s="13" t="s">
        <v>24</v>
      </c>
      <c r="H5" s="13" t="s">
        <v>25</v>
      </c>
      <c r="I5" s="16">
        <f>27600/12</f>
        <v>2300</v>
      </c>
      <c r="J5" s="13" t="s">
        <v>26</v>
      </c>
      <c r="K5" s="61" t="s">
        <v>21</v>
      </c>
    </row>
    <row r="6" s="1" customFormat="1" spans="1:11">
      <c r="A6" s="16"/>
      <c r="B6" s="18" t="s">
        <v>27</v>
      </c>
      <c r="C6" s="13" t="s">
        <v>28</v>
      </c>
      <c r="D6" s="13" t="s">
        <v>29</v>
      </c>
      <c r="E6" s="16" t="s">
        <v>30</v>
      </c>
      <c r="F6" s="15" t="s">
        <v>31</v>
      </c>
      <c r="G6" s="13" t="s">
        <v>32</v>
      </c>
      <c r="H6" s="13" t="s">
        <v>33</v>
      </c>
      <c r="I6" s="16">
        <f>21600/12</f>
        <v>1800</v>
      </c>
      <c r="J6" s="13" t="s">
        <v>26</v>
      </c>
      <c r="K6" s="61"/>
    </row>
    <row r="7" s="1" customFormat="1" spans="1:11">
      <c r="A7" s="16">
        <v>3</v>
      </c>
      <c r="B7" s="17" t="s">
        <v>13</v>
      </c>
      <c r="C7" s="13" t="s">
        <v>34</v>
      </c>
      <c r="D7" s="13" t="s">
        <v>15</v>
      </c>
      <c r="E7" s="16" t="s">
        <v>16</v>
      </c>
      <c r="F7" s="15" t="s">
        <v>35</v>
      </c>
      <c r="G7" s="13" t="s">
        <v>36</v>
      </c>
      <c r="H7" s="13" t="s">
        <v>25</v>
      </c>
      <c r="I7" s="16"/>
      <c r="J7" s="62" t="s">
        <v>26</v>
      </c>
      <c r="K7" s="60" t="s">
        <v>21</v>
      </c>
    </row>
    <row r="8" s="1" customFormat="1" spans="1:11">
      <c r="A8" s="16"/>
      <c r="B8" s="18" t="s">
        <v>27</v>
      </c>
      <c r="C8" s="13" t="s">
        <v>37</v>
      </c>
      <c r="D8" s="13" t="s">
        <v>29</v>
      </c>
      <c r="E8" s="16" t="s">
        <v>30</v>
      </c>
      <c r="F8" s="15" t="s">
        <v>38</v>
      </c>
      <c r="G8" s="13" t="s">
        <v>39</v>
      </c>
      <c r="H8" s="13" t="s">
        <v>40</v>
      </c>
      <c r="I8" s="16">
        <f>20000/12</f>
        <v>1666.66666666667</v>
      </c>
      <c r="J8" s="62" t="s">
        <v>26</v>
      </c>
      <c r="K8" s="61"/>
    </row>
    <row r="9" s="1" customFormat="1" spans="1:11">
      <c r="A9" s="16"/>
      <c r="B9" s="18" t="s">
        <v>41</v>
      </c>
      <c r="C9" s="13" t="s">
        <v>42</v>
      </c>
      <c r="D9" s="13" t="s">
        <v>29</v>
      </c>
      <c r="E9" s="16" t="s">
        <v>43</v>
      </c>
      <c r="F9" s="15" t="s">
        <v>44</v>
      </c>
      <c r="G9" s="13" t="s">
        <v>36</v>
      </c>
      <c r="H9" s="13" t="s">
        <v>40</v>
      </c>
      <c r="I9" s="16"/>
      <c r="J9" s="62" t="s">
        <v>45</v>
      </c>
      <c r="K9" s="61"/>
    </row>
    <row r="10" s="1" customFormat="1" spans="1:11">
      <c r="A10" s="16"/>
      <c r="B10" s="18" t="s">
        <v>46</v>
      </c>
      <c r="C10" s="13" t="s">
        <v>47</v>
      </c>
      <c r="D10" s="13" t="s">
        <v>15</v>
      </c>
      <c r="E10" s="16" t="s">
        <v>43</v>
      </c>
      <c r="F10" s="15" t="s">
        <v>48</v>
      </c>
      <c r="G10" s="13" t="s">
        <v>36</v>
      </c>
      <c r="H10" s="13" t="s">
        <v>40</v>
      </c>
      <c r="I10" s="16"/>
      <c r="J10" s="62" t="s">
        <v>45</v>
      </c>
      <c r="K10" s="61"/>
    </row>
    <row r="11" spans="1:11">
      <c r="A11" s="19">
        <v>4</v>
      </c>
      <c r="B11" s="20" t="s">
        <v>13</v>
      </c>
      <c r="C11" s="13" t="s">
        <v>49</v>
      </c>
      <c r="D11" s="13" t="s">
        <v>15</v>
      </c>
      <c r="E11" s="18" t="s">
        <v>16</v>
      </c>
      <c r="F11" s="15" t="s">
        <v>50</v>
      </c>
      <c r="G11" s="13" t="s">
        <v>51</v>
      </c>
      <c r="H11" s="13" t="s">
        <v>25</v>
      </c>
      <c r="I11" s="19">
        <f>32000/12</f>
        <v>2666.66666666667</v>
      </c>
      <c r="J11" s="13" t="s">
        <v>45</v>
      </c>
      <c r="K11" s="60" t="s">
        <v>21</v>
      </c>
    </row>
    <row r="12" spans="1:11">
      <c r="A12" s="19">
        <v>5</v>
      </c>
      <c r="B12" s="20" t="s">
        <v>13</v>
      </c>
      <c r="C12" s="21" t="s">
        <v>52</v>
      </c>
      <c r="D12" s="22" t="s">
        <v>15</v>
      </c>
      <c r="E12" s="16" t="s">
        <v>16</v>
      </c>
      <c r="F12" s="15" t="s">
        <v>53</v>
      </c>
      <c r="G12" s="23" t="s">
        <v>54</v>
      </c>
      <c r="H12" s="23" t="s">
        <v>55</v>
      </c>
      <c r="I12" s="19"/>
      <c r="J12" s="63" t="s">
        <v>26</v>
      </c>
      <c r="K12" s="64" t="s">
        <v>21</v>
      </c>
    </row>
    <row r="13" spans="1:11">
      <c r="A13" s="19"/>
      <c r="B13" s="18" t="s">
        <v>27</v>
      </c>
      <c r="C13" s="22" t="s">
        <v>56</v>
      </c>
      <c r="D13" s="22" t="s">
        <v>29</v>
      </c>
      <c r="E13" s="16" t="s">
        <v>30</v>
      </c>
      <c r="F13" s="15" t="s">
        <v>57</v>
      </c>
      <c r="G13" s="23" t="s">
        <v>58</v>
      </c>
      <c r="H13" s="23" t="s">
        <v>59</v>
      </c>
      <c r="I13" s="19">
        <f>48000/12</f>
        <v>4000</v>
      </c>
      <c r="J13" s="63" t="s">
        <v>26</v>
      </c>
      <c r="K13" s="65"/>
    </row>
    <row r="14" spans="1:11">
      <c r="A14" s="19"/>
      <c r="B14" s="18" t="s">
        <v>41</v>
      </c>
      <c r="C14" s="22" t="s">
        <v>60</v>
      </c>
      <c r="D14" s="22" t="s">
        <v>29</v>
      </c>
      <c r="E14" s="16" t="s">
        <v>43</v>
      </c>
      <c r="F14" s="15" t="s">
        <v>61</v>
      </c>
      <c r="G14" s="23" t="s">
        <v>36</v>
      </c>
      <c r="H14" s="23" t="s">
        <v>59</v>
      </c>
      <c r="I14" s="19"/>
      <c r="J14" s="63" t="s">
        <v>45</v>
      </c>
      <c r="K14" s="65"/>
    </row>
    <row r="15" spans="1:11">
      <c r="A15" s="19">
        <v>6</v>
      </c>
      <c r="B15" s="20" t="s">
        <v>13</v>
      </c>
      <c r="C15" s="24" t="s">
        <v>62</v>
      </c>
      <c r="D15" s="25" t="s">
        <v>29</v>
      </c>
      <c r="E15" s="16" t="s">
        <v>16</v>
      </c>
      <c r="F15" s="15" t="s">
        <v>63</v>
      </c>
      <c r="G15" s="26" t="s">
        <v>64</v>
      </c>
      <c r="H15" s="26" t="s">
        <v>55</v>
      </c>
      <c r="I15" s="19">
        <f>31200/12</f>
        <v>2600</v>
      </c>
      <c r="J15" s="66" t="s">
        <v>45</v>
      </c>
      <c r="K15" s="60" t="s">
        <v>21</v>
      </c>
    </row>
    <row r="16" spans="1:11">
      <c r="A16" s="19">
        <v>7</v>
      </c>
      <c r="B16" s="20" t="s">
        <v>13</v>
      </c>
      <c r="C16" s="27" t="s">
        <v>65</v>
      </c>
      <c r="D16" s="28" t="s">
        <v>15</v>
      </c>
      <c r="E16" s="16" t="s">
        <v>16</v>
      </c>
      <c r="F16" s="15" t="s">
        <v>66</v>
      </c>
      <c r="G16" s="29" t="s">
        <v>36</v>
      </c>
      <c r="H16" s="29" t="s">
        <v>67</v>
      </c>
      <c r="I16" s="19"/>
      <c r="J16" s="67" t="s">
        <v>26</v>
      </c>
      <c r="K16" s="64" t="s">
        <v>68</v>
      </c>
    </row>
    <row r="17" spans="1:11">
      <c r="A17" s="19"/>
      <c r="B17" s="18" t="s">
        <v>27</v>
      </c>
      <c r="C17" s="28" t="s">
        <v>69</v>
      </c>
      <c r="D17" s="28" t="s">
        <v>29</v>
      </c>
      <c r="E17" s="16" t="s">
        <v>30</v>
      </c>
      <c r="F17" s="15" t="s">
        <v>70</v>
      </c>
      <c r="G17" s="29" t="s">
        <v>71</v>
      </c>
      <c r="H17" s="29" t="s">
        <v>72</v>
      </c>
      <c r="I17" s="19">
        <f>30000/12</f>
        <v>2500</v>
      </c>
      <c r="J17" s="67" t="s">
        <v>26</v>
      </c>
      <c r="K17" s="65"/>
    </row>
    <row r="18" spans="1:11">
      <c r="A18" s="19"/>
      <c r="B18" s="18" t="s">
        <v>41</v>
      </c>
      <c r="C18" s="28" t="s">
        <v>73</v>
      </c>
      <c r="D18" s="28" t="s">
        <v>15</v>
      </c>
      <c r="E18" s="16" t="s">
        <v>43</v>
      </c>
      <c r="F18" s="15" t="s">
        <v>74</v>
      </c>
      <c r="G18" s="29" t="s">
        <v>36</v>
      </c>
      <c r="H18" s="29" t="s">
        <v>67</v>
      </c>
      <c r="I18" s="19"/>
      <c r="J18" s="68" t="s">
        <v>45</v>
      </c>
      <c r="K18" s="65"/>
    </row>
    <row r="19" spans="1:11">
      <c r="A19" s="19">
        <v>8</v>
      </c>
      <c r="B19" s="20" t="s">
        <v>13</v>
      </c>
      <c r="C19" s="30" t="s">
        <v>75</v>
      </c>
      <c r="D19" s="31" t="s">
        <v>29</v>
      </c>
      <c r="E19" s="16" t="s">
        <v>16</v>
      </c>
      <c r="F19" s="15" t="s">
        <v>76</v>
      </c>
      <c r="G19" s="32" t="s">
        <v>77</v>
      </c>
      <c r="H19" s="32" t="s">
        <v>78</v>
      </c>
      <c r="I19" s="19">
        <f>30000/12</f>
        <v>2500</v>
      </c>
      <c r="J19" s="69" t="s">
        <v>45</v>
      </c>
      <c r="K19" s="70" t="s">
        <v>68</v>
      </c>
    </row>
    <row r="20" spans="1:11">
      <c r="A20" s="33">
        <v>9</v>
      </c>
      <c r="B20" s="34" t="s">
        <v>13</v>
      </c>
      <c r="C20" s="34" t="s">
        <v>79</v>
      </c>
      <c r="D20" s="35" t="s">
        <v>15</v>
      </c>
      <c r="E20" s="35" t="s">
        <v>16</v>
      </c>
      <c r="F20" s="15" t="s">
        <v>80</v>
      </c>
      <c r="G20" s="36" t="s">
        <v>81</v>
      </c>
      <c r="H20" s="37" t="s">
        <v>82</v>
      </c>
      <c r="I20" s="65">
        <f>19200/12</f>
        <v>1600</v>
      </c>
      <c r="J20" s="71" t="s">
        <v>26</v>
      </c>
      <c r="K20" s="64" t="s">
        <v>68</v>
      </c>
    </row>
    <row r="21" spans="1:11">
      <c r="A21" s="33"/>
      <c r="B21" s="35" t="s">
        <v>27</v>
      </c>
      <c r="C21" s="35" t="s">
        <v>83</v>
      </c>
      <c r="D21" s="35" t="s">
        <v>29</v>
      </c>
      <c r="E21" s="16" t="s">
        <v>30</v>
      </c>
      <c r="F21" s="15" t="s">
        <v>84</v>
      </c>
      <c r="G21" s="36" t="s">
        <v>85</v>
      </c>
      <c r="H21" s="37" t="s">
        <v>86</v>
      </c>
      <c r="I21" s="65">
        <f>35582.88/12</f>
        <v>2965.24</v>
      </c>
      <c r="J21" s="71" t="s">
        <v>26</v>
      </c>
      <c r="K21" s="65"/>
    </row>
    <row r="22" spans="1:11">
      <c r="A22" s="38">
        <v>10</v>
      </c>
      <c r="B22" s="39" t="s">
        <v>13</v>
      </c>
      <c r="C22" s="40" t="s">
        <v>87</v>
      </c>
      <c r="D22" s="41" t="s">
        <v>15</v>
      </c>
      <c r="E22" s="42" t="s">
        <v>16</v>
      </c>
      <c r="F22" s="15" t="s">
        <v>88</v>
      </c>
      <c r="G22" s="43" t="s">
        <v>81</v>
      </c>
      <c r="H22" s="44" t="s">
        <v>89</v>
      </c>
      <c r="I22" s="65">
        <f>19320/12</f>
        <v>1610</v>
      </c>
      <c r="J22" s="72" t="s">
        <v>26</v>
      </c>
      <c r="K22" s="64" t="s">
        <v>68</v>
      </c>
    </row>
    <row r="23" spans="1:11">
      <c r="A23" s="38"/>
      <c r="B23" s="42" t="s">
        <v>27</v>
      </c>
      <c r="C23" s="41" t="s">
        <v>90</v>
      </c>
      <c r="D23" s="41" t="s">
        <v>29</v>
      </c>
      <c r="E23" s="16" t="s">
        <v>30</v>
      </c>
      <c r="F23" s="15" t="s">
        <v>91</v>
      </c>
      <c r="G23" s="38" t="s">
        <v>92</v>
      </c>
      <c r="H23" s="45" t="s">
        <v>93</v>
      </c>
      <c r="I23" s="65">
        <f>37740/12</f>
        <v>3145</v>
      </c>
      <c r="J23" s="72" t="s">
        <v>26</v>
      </c>
      <c r="K23" s="65"/>
    </row>
    <row r="24" spans="1:11">
      <c r="A24" s="11">
        <v>11</v>
      </c>
      <c r="B24" s="12" t="s">
        <v>13</v>
      </c>
      <c r="C24" s="46" t="s">
        <v>94</v>
      </c>
      <c r="D24" s="14" t="s">
        <v>29</v>
      </c>
      <c r="E24" s="14" t="s">
        <v>16</v>
      </c>
      <c r="F24" s="15" t="s">
        <v>95</v>
      </c>
      <c r="G24" s="47" t="s">
        <v>96</v>
      </c>
      <c r="H24" s="48" t="s">
        <v>89</v>
      </c>
      <c r="I24" s="65">
        <f>40464/12</f>
        <v>3372</v>
      </c>
      <c r="J24" s="73" t="s">
        <v>26</v>
      </c>
      <c r="K24" s="64" t="s">
        <v>68</v>
      </c>
    </row>
    <row r="25" spans="1:11">
      <c r="A25" s="11"/>
      <c r="B25" s="14" t="s">
        <v>27</v>
      </c>
      <c r="C25" s="49" t="s">
        <v>97</v>
      </c>
      <c r="D25" s="14" t="s">
        <v>15</v>
      </c>
      <c r="E25" s="16" t="s">
        <v>30</v>
      </c>
      <c r="F25" s="15" t="s">
        <v>98</v>
      </c>
      <c r="G25" s="47" t="s">
        <v>99</v>
      </c>
      <c r="H25" s="48" t="s">
        <v>100</v>
      </c>
      <c r="I25" s="65">
        <f>40464/12</f>
        <v>3372</v>
      </c>
      <c r="J25" s="73" t="s">
        <v>26</v>
      </c>
      <c r="K25" s="65"/>
    </row>
    <row r="26" spans="1:11">
      <c r="A26" s="11"/>
      <c r="B26" s="14" t="s">
        <v>41</v>
      </c>
      <c r="C26" s="49" t="s">
        <v>101</v>
      </c>
      <c r="D26" s="14" t="s">
        <v>15</v>
      </c>
      <c r="E26" s="16" t="s">
        <v>43</v>
      </c>
      <c r="F26" s="15" t="s">
        <v>102</v>
      </c>
      <c r="G26" s="47"/>
      <c r="H26" s="48" t="s">
        <v>100</v>
      </c>
      <c r="I26" s="65"/>
      <c r="J26" s="73" t="s">
        <v>45</v>
      </c>
      <c r="K26" s="65"/>
    </row>
    <row r="27" spans="1:11">
      <c r="A27" s="50">
        <v>12</v>
      </c>
      <c r="B27" s="51" t="s">
        <v>13</v>
      </c>
      <c r="C27" s="51" t="s">
        <v>103</v>
      </c>
      <c r="D27" s="52" t="s">
        <v>15</v>
      </c>
      <c r="E27" s="52" t="s">
        <v>16</v>
      </c>
      <c r="F27" s="15" t="s">
        <v>104</v>
      </c>
      <c r="G27" s="50" t="s">
        <v>105</v>
      </c>
      <c r="H27" s="53" t="s">
        <v>89</v>
      </c>
      <c r="I27" s="65">
        <f>30000/12</f>
        <v>2500</v>
      </c>
      <c r="J27" s="74" t="s">
        <v>26</v>
      </c>
      <c r="K27" s="64" t="s">
        <v>68</v>
      </c>
    </row>
    <row r="28" spans="1:11">
      <c r="A28" s="50"/>
      <c r="B28" s="54" t="s">
        <v>27</v>
      </c>
      <c r="C28" s="55" t="s">
        <v>106</v>
      </c>
      <c r="D28" s="55" t="s">
        <v>29</v>
      </c>
      <c r="E28" s="16" t="s">
        <v>30</v>
      </c>
      <c r="F28" s="15" t="s">
        <v>107</v>
      </c>
      <c r="G28" s="50" t="s">
        <v>105</v>
      </c>
      <c r="H28" s="56" t="s">
        <v>108</v>
      </c>
      <c r="I28" s="65">
        <f>25000/12</f>
        <v>2083.33333333333</v>
      </c>
      <c r="J28" s="75" t="s">
        <v>26</v>
      </c>
      <c r="K28" s="65"/>
    </row>
    <row r="29" spans="1:11">
      <c r="A29" s="50"/>
      <c r="B29" s="54" t="s">
        <v>41</v>
      </c>
      <c r="C29" s="55" t="s">
        <v>109</v>
      </c>
      <c r="D29" s="55" t="s">
        <v>15</v>
      </c>
      <c r="E29" s="16" t="s">
        <v>43</v>
      </c>
      <c r="F29" s="15" t="s">
        <v>110</v>
      </c>
      <c r="G29" s="56"/>
      <c r="H29" s="53" t="s">
        <v>89</v>
      </c>
      <c r="I29" s="65"/>
      <c r="J29" s="75" t="s">
        <v>45</v>
      </c>
      <c r="K29" s="65"/>
    </row>
  </sheetData>
  <mergeCells count="18">
    <mergeCell ref="A1:J1"/>
    <mergeCell ref="A2:J2"/>
    <mergeCell ref="A5:A6"/>
    <mergeCell ref="A7:A10"/>
    <mergeCell ref="A12:A14"/>
    <mergeCell ref="A16:A18"/>
    <mergeCell ref="A20:A21"/>
    <mergeCell ref="A22:A23"/>
    <mergeCell ref="A24:A26"/>
    <mergeCell ref="A27:A29"/>
    <mergeCell ref="K5:K6"/>
    <mergeCell ref="K7:K10"/>
    <mergeCell ref="K12:K14"/>
    <mergeCell ref="K16:K18"/>
    <mergeCell ref="K20:K21"/>
    <mergeCell ref="K22:K23"/>
    <mergeCell ref="K24:K26"/>
    <mergeCell ref="K27:K2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2018-12-14T02:40:37Z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