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<sst xmlns="http://schemas.openxmlformats.org/spreadsheetml/2006/main" count="144">
  <si>
    <t>西安市保障性住房（限价房）资格联审信息表第000批（原表）</t>
  </si>
  <si>
    <t>基本信息（未央区 第 153 批 共 18 户，计 35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</si>
  <si>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</si>
  <si>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</si>
  <si>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</si>
  <si>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</si>
  <si>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</si>
  <si>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</si>
  <si>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</si>
  <si>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</si>
  <si>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</si>
  <si>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</si>
  <si>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</si>
  <si>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贺泽桐</t>
  </si>
  <si>
    <t>男</t>
  </si>
  <si>
    <t>本人</t>
  </si>
  <si>
    <t>610523****10150073</t>
  </si>
  <si>
    <t>西安禹龙国际酒店有限责任公司</t>
  </si>
  <si>
    <t>草滩100号</t>
  </si>
  <si>
    <t>未婚</t>
  </si>
  <si>
    <t>未央湖</t>
  </si>
  <si>
    <t>何丽萍</t>
  </si>
  <si>
    <t>女</t>
  </si>
  <si>
    <t>610326****06182249</t>
  </si>
  <si>
    <t>无</t>
  </si>
  <si>
    <r>
      <rPr>
        <sz val="11"/>
        <color theme="1"/>
        <rFont val="宋体"/>
        <charset val="134"/>
      </rPr>
      <t>西安市未央区二府庄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号付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号</t>
    </r>
  </si>
  <si>
    <t>已婚</t>
  </si>
  <si>
    <t>张家堡</t>
  </si>
  <si>
    <t>成员1</t>
  </si>
  <si>
    <t>何小龙</t>
  </si>
  <si>
    <t>配偶</t>
  </si>
  <si>
    <t>610322****04205811</t>
  </si>
  <si>
    <t>东广精密工业（惠州）有限公司</t>
  </si>
  <si>
    <r>
      <rPr>
        <sz val="11"/>
        <color theme="1"/>
        <rFont val="宋体"/>
        <charset val="134"/>
      </rPr>
      <t>陕西省凤翔县汉封街道办事处关村二组</t>
    </r>
    <r>
      <rPr>
        <sz val="11"/>
        <color theme="1"/>
        <rFont val="Tahoma"/>
        <charset val="134"/>
      </rPr>
      <t>039</t>
    </r>
    <r>
      <rPr>
        <sz val="11"/>
        <color theme="1"/>
        <rFont val="宋体"/>
        <charset val="134"/>
      </rPr>
      <t>号</t>
    </r>
  </si>
  <si>
    <t>成员2</t>
  </si>
  <si>
    <t>何梓轩</t>
  </si>
  <si>
    <t>子女</t>
  </si>
  <si>
    <t>610322****06245210</t>
  </si>
  <si>
    <t>****</t>
  </si>
  <si>
    <t>杨小龙</t>
  </si>
  <si>
    <t>653227****09040030</t>
  </si>
  <si>
    <t>西安国际港务区新合街道办事处</t>
  </si>
  <si>
    <t>西安市未央区未央路111号附11号1栋2单元27层2号</t>
  </si>
  <si>
    <t>文和</t>
  </si>
  <si>
    <t>610581****04130062</t>
  </si>
  <si>
    <t>西安医学高等专科学校</t>
  </si>
  <si>
    <t>陕西省韩城市新城办五星村五组</t>
  </si>
  <si>
    <t>祝海龙</t>
  </si>
  <si>
    <t>610203****01085412</t>
  </si>
  <si>
    <t>中交二公局第三工程有限公司</t>
  </si>
  <si>
    <r>
      <rPr>
        <sz val="12"/>
        <color rgb="FF000000"/>
        <rFont val="宋体"/>
        <charset val="134"/>
        <scheme val="minor"/>
      </rPr>
      <t>西安市未央区草滩八路5</t>
    </r>
    <r>
      <rPr>
        <sz val="12"/>
        <color rgb="FF000000"/>
        <rFont val="宋体"/>
        <charset val="134"/>
        <scheme val="minor"/>
      </rPr>
      <t>00号</t>
    </r>
  </si>
  <si>
    <t>六村堡</t>
  </si>
  <si>
    <t>许新树</t>
  </si>
  <si>
    <t>610112****09104018</t>
  </si>
  <si>
    <t>开货车</t>
  </si>
  <si>
    <t>西安市未央区相家巷</t>
  </si>
  <si>
    <t>相红利</t>
  </si>
  <si>
    <t>610112****02124120</t>
  </si>
  <si>
    <t>秦华天然气有限公司</t>
  </si>
  <si>
    <t>高全草</t>
  </si>
  <si>
    <t>610104****06175182</t>
  </si>
  <si>
    <t>西安雁塔区针织厂</t>
  </si>
  <si>
    <t>西安市未央区六村堡街道现代农业社区</t>
  </si>
  <si>
    <t>吴长河</t>
  </si>
  <si>
    <t>610104****03215114</t>
  </si>
  <si>
    <t>西安市莲湖区环西街道办事处太和庄</t>
  </si>
  <si>
    <t>刘艳</t>
  </si>
  <si>
    <t>610623****01110147</t>
  </si>
  <si>
    <t>微商</t>
  </si>
  <si>
    <t>未央区渭清南路28号</t>
  </si>
  <si>
    <t>谭家</t>
  </si>
  <si>
    <t>潘甜甜</t>
  </si>
  <si>
    <t>610502****02127021</t>
  </si>
  <si>
    <t>西安市碑林区丰润剪刀面面馆</t>
  </si>
  <si>
    <t>苏李涛</t>
  </si>
  <si>
    <t>610502****08097057</t>
  </si>
  <si>
    <t>渭南市临渭区官路镇潘家村苏西组</t>
  </si>
  <si>
    <t>苏若晨熙</t>
  </si>
  <si>
    <t>610502****09086028</t>
  </si>
  <si>
    <t>成员3</t>
  </si>
  <si>
    <t>苏泽晨阳</t>
  </si>
  <si>
    <t>610502****05226013</t>
  </si>
  <si>
    <t>李娜</t>
  </si>
  <si>
    <t>612732****12091523</t>
  </si>
  <si>
    <t>西安市唐都医院</t>
  </si>
  <si>
    <t>李源</t>
  </si>
  <si>
    <t>612731****11020618</t>
  </si>
  <si>
    <t>广告设计</t>
  </si>
  <si>
    <t>榆林市清涧县乐堂堡乡赵家沟村一组</t>
  </si>
  <si>
    <t>李一航</t>
  </si>
  <si>
    <t>610830****08250611</t>
  </si>
  <si>
    <t>李冠瑶</t>
  </si>
  <si>
    <t>610830****05100622</t>
  </si>
  <si>
    <t>贺星星</t>
  </si>
  <si>
    <t>612729****02023650</t>
  </si>
  <si>
    <t>陕西建工地市建设集团有限公司</t>
  </si>
  <si>
    <t>612701****08041425</t>
  </si>
  <si>
    <t>餐饮</t>
  </si>
  <si>
    <t>榆林市榆阳区文化路祯祥巷</t>
  </si>
  <si>
    <t>田亚峰</t>
  </si>
  <si>
    <t>411481****06107977</t>
  </si>
  <si>
    <t>西安邦美人力资源有限公司</t>
  </si>
  <si>
    <t>河南省永城市龙岗乡田楼村</t>
  </si>
  <si>
    <t>路佳</t>
  </si>
  <si>
    <t>610523****10081670</t>
  </si>
  <si>
    <t>陕西建工安装集团有限公司</t>
  </si>
  <si>
    <t>西安市未央区渭清南路28号</t>
  </si>
  <si>
    <t>董静</t>
  </si>
  <si>
    <t>610621****01170467</t>
  </si>
  <si>
    <t>月嫂</t>
  </si>
  <si>
    <t>张志新</t>
  </si>
  <si>
    <t>610621****0723041X</t>
  </si>
  <si>
    <t>陕西世纪外服人力资源服务有限公司</t>
  </si>
  <si>
    <t>陕西省延安市宝塔区光华路129号院213号</t>
  </si>
  <si>
    <t>冯倩</t>
  </si>
  <si>
    <t>612301****04202140</t>
  </si>
  <si>
    <t>西安盛泽物流有限公司</t>
  </si>
  <si>
    <t>常扬</t>
  </si>
  <si>
    <t>610302****08115134</t>
  </si>
  <si>
    <t>中国平安人寿保险股份有限公司西安电话销售中心</t>
  </si>
  <si>
    <t>张添益</t>
  </si>
  <si>
    <t>610115****09243527</t>
  </si>
  <si>
    <t>西安义隆钢结构工程有限公司</t>
  </si>
  <si>
    <t>西安市临潼区周家场巷3号</t>
  </si>
  <si>
    <t>张瑞</t>
  </si>
  <si>
    <t>610424****08243977</t>
  </si>
  <si>
    <t>陕西工程勘察研究院有限公司</t>
  </si>
  <si>
    <t>西安市碑林区含光路中段十九号</t>
  </si>
  <si>
    <t>张子涵</t>
  </si>
  <si>
    <t>610115****03083517</t>
  </si>
  <si>
    <t>朱昊华</t>
  </si>
  <si>
    <t>610124****11063331</t>
  </si>
  <si>
    <t>西安潜意识广告有限公司</t>
  </si>
  <si>
    <t>西安市周至县</t>
  </si>
  <si>
    <t>马珊珊</t>
  </si>
  <si>
    <t>610115****01142786</t>
  </si>
  <si>
    <t>西安市高新第二学校</t>
  </si>
  <si>
    <t>西安市临潼区</t>
  </si>
  <si>
    <t>朱一尘</t>
  </si>
  <si>
    <t>610124****11173367</t>
  </si>
  <si>
    <t>李宇</t>
  </si>
  <si>
    <t>610422****10290819</t>
  </si>
  <si>
    <t>陕西广药康健医药有限公司</t>
  </si>
  <si>
    <t>三原县鲁桥镇西街村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</si>
</sst>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5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2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9">
    <xf numFmtId="0" fontId="0" fillId="0" borderId="0">
      <alignment vertical="center"/>
    </xf>
    <xf numFmtId="42" fontId="37" fillId="0" borderId="0" applyFon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0" fillId="10" borderId="5" applyNumberFormat="0" applyAlignment="0" applyProtection="0">
      <alignment vertical="center"/>
    </xf>
    <xf numFmtId="0" fontId="23" fillId="0" borderId="0">
      <alignment vertical="center"/>
    </xf>
    <xf numFmtId="44" fontId="37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41" fontId="37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37" fillId="32" borderId="10" applyNumberFormat="0" applyFont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50" fillId="29" borderId="8" applyNumberFormat="0" applyAlignment="0" applyProtection="0">
      <alignment vertical="center"/>
    </xf>
    <xf numFmtId="0" fontId="53" fillId="0" borderId="0" applyProtection="0">
      <alignment vertical="center"/>
    </xf>
    <xf numFmtId="0" fontId="23" fillId="0" borderId="0">
      <alignment vertical="center"/>
    </xf>
    <xf numFmtId="0" fontId="52" fillId="29" borderId="5" applyNumberFormat="0" applyAlignment="0" applyProtection="0">
      <alignment vertical="center"/>
    </xf>
    <xf numFmtId="0" fontId="51" fillId="31" borderId="9" applyNumberForma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23" fillId="0" borderId="0">
      <alignment vertical="center"/>
    </xf>
    <xf numFmtId="0" fontId="35" fillId="0" borderId="4" applyNumberFormat="0" applyFill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25" borderId="0" applyNumberFormat="0" applyBorder="0" applyAlignment="0" applyProtection="0">
      <alignment vertical="center"/>
    </xf>
    <xf numFmtId="0" fontId="23" fillId="0" borderId="0">
      <alignment vertical="center"/>
    </xf>
    <xf numFmtId="0" fontId="38" fillId="2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7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37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3" fillId="0" borderId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3" fillId="0" borderId="0" applyProtection="0">
      <alignment vertical="center"/>
    </xf>
    <xf numFmtId="0" fontId="1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4" fillId="0" borderId="0"/>
  </cellStyleXfs>
  <cellXfs count="90">
    <xf numFmtId="0" fontId="0" fillId="0" borderId="0" xfId="0">
      <alignment vertical="center"/>
    </xf>
    <xf numFmtId="0" fontId="0" fillId="0" borderId="0" xfId="0" applyAlignment="1"/>
    <xf numFmtId="0" fontId="0" fillId="0" borderId="0" xfId="0" applyNumberFormat="1" applyAlignment="1"/>
    <xf numFmtId="0" fontId="1" fillId="2" borderId="1" xfId="108" applyNumberFormat="1" applyFont="1" applyFill="1" applyBorder="1" applyAlignment="1">
      <alignment horizontal="center" vertical="center" wrapText="1"/>
    </xf>
    <xf numFmtId="0" fontId="2" fillId="2" borderId="1" xfId="108" applyFont="1" applyFill="1" applyBorder="1" applyAlignment="1">
      <alignment horizontal="center" vertical="center" wrapText="1"/>
    </xf>
    <xf numFmtId="0" fontId="3" fillId="2" borderId="1" xfId="108" applyFont="1" applyFill="1" applyBorder="1" applyAlignment="1">
      <alignment horizontal="center" vertical="center" wrapText="1"/>
    </xf>
    <xf numFmtId="0" fontId="3" fillId="2" borderId="1" xfId="108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98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1" xfId="69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15" fillId="0" borderId="1" xfId="106" applyFont="1" applyFill="1" applyBorder="1" applyAlignment="1">
      <alignment horizontal="center" vertical="center"/>
    </xf>
    <xf numFmtId="0" fontId="7" fillId="0" borderId="1" xfId="106" applyFont="1" applyFill="1" applyBorder="1" applyAlignment="1">
      <alignment horizontal="center" vertical="center"/>
    </xf>
    <xf numFmtId="0" fontId="8" fillId="0" borderId="1" xfId="106" applyFont="1" applyFill="1" applyBorder="1" applyAlignment="1">
      <alignment horizontal="center" vertical="center"/>
    </xf>
    <xf numFmtId="0" fontId="16" fillId="0" borderId="1" xfId="106" applyFont="1" applyFill="1" applyBorder="1" applyAlignment="1">
      <alignment horizontal="center" vertical="center"/>
    </xf>
    <xf numFmtId="0" fontId="15" fillId="0" borderId="1" xfId="106" applyFont="1" applyFill="1" applyBorder="1" applyAlignment="1">
      <alignment horizontal="center" vertical="center" wrapText="1"/>
    </xf>
    <xf numFmtId="0" fontId="16" fillId="0" borderId="1" xfId="106" applyFont="1" applyFill="1" applyBorder="1" applyAlignment="1">
      <alignment horizontal="center" vertical="center" wrapText="1"/>
    </xf>
    <xf numFmtId="0" fontId="15" fillId="0" borderId="1" xfId="59" applyFont="1" applyFill="1" applyBorder="1" applyAlignment="1">
      <alignment horizontal="center" vertical="center"/>
    </xf>
    <xf numFmtId="0" fontId="7" fillId="0" borderId="1" xfId="59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/>
    </xf>
    <xf numFmtId="0" fontId="16" fillId="0" borderId="1" xfId="59" applyFont="1" applyFill="1" applyBorder="1" applyAlignment="1">
      <alignment horizontal="center" vertical="center"/>
    </xf>
    <xf numFmtId="0" fontId="15" fillId="0" borderId="1" xfId="59" applyFont="1" applyFill="1" applyBorder="1" applyAlignment="1">
      <alignment horizontal="center" vertical="center" wrapText="1"/>
    </xf>
    <xf numFmtId="0" fontId="16" fillId="0" borderId="1" xfId="59" applyFont="1" applyFill="1" applyBorder="1" applyAlignment="1">
      <alignment horizontal="center" vertical="center" wrapText="1"/>
    </xf>
    <xf numFmtId="0" fontId="17" fillId="0" borderId="1" xfId="55" applyFont="1" applyBorder="1" applyAlignment="1">
      <alignment horizontal="center" vertical="center" wrapText="1"/>
    </xf>
    <xf numFmtId="0" fontId="18" fillId="0" borderId="1" xfId="55" applyFont="1" applyBorder="1" applyAlignment="1">
      <alignment horizontal="center" vertical="center" wrapText="1"/>
    </xf>
    <xf numFmtId="0" fontId="19" fillId="0" borderId="1" xfId="66" applyFont="1" applyFill="1" applyBorder="1" applyAlignment="1">
      <alignment horizontal="center" vertical="center"/>
    </xf>
    <xf numFmtId="0" fontId="16" fillId="0" borderId="1" xfId="66" applyFont="1" applyFill="1" applyBorder="1" applyAlignment="1">
      <alignment horizontal="center" vertical="center"/>
    </xf>
    <xf numFmtId="0" fontId="16" fillId="0" borderId="1" xfId="66" applyFont="1" applyFill="1" applyBorder="1" applyAlignment="1">
      <alignment horizontal="center" vertical="center" wrapText="1"/>
    </xf>
    <xf numFmtId="0" fontId="15" fillId="0" borderId="1" xfId="66" applyFont="1" applyFill="1" applyBorder="1" applyAlignment="1">
      <alignment horizontal="center" vertical="center" wrapText="1"/>
    </xf>
    <xf numFmtId="0" fontId="8" fillId="0" borderId="1" xfId="66" applyFont="1" applyFill="1" applyBorder="1" applyAlignment="1">
      <alignment horizontal="center" vertical="center"/>
    </xf>
    <xf numFmtId="0" fontId="20" fillId="0" borderId="1" xfId="62" applyFont="1" applyBorder="1" applyAlignment="1">
      <alignment horizontal="center" vertical="center" wrapText="1"/>
    </xf>
    <xf numFmtId="0" fontId="21" fillId="0" borderId="1" xfId="55" applyFont="1" applyBorder="1" applyAlignment="1">
      <alignment horizontal="center" vertical="center" wrapText="1"/>
    </xf>
    <xf numFmtId="0" fontId="22" fillId="0" borderId="1" xfId="55" applyFont="1" applyBorder="1" applyAlignment="1">
      <alignment horizontal="center" vertical="center" wrapText="1"/>
    </xf>
    <xf numFmtId="0" fontId="23" fillId="0" borderId="1" xfId="64" applyBorder="1" applyAlignment="1">
      <alignment horizontal="center" vertical="center" wrapText="1"/>
    </xf>
    <xf numFmtId="0" fontId="7" fillId="0" borderId="1" xfId="67" applyFont="1" applyBorder="1" applyAlignment="1">
      <alignment horizontal="center" vertical="center" wrapText="1"/>
    </xf>
    <xf numFmtId="0" fontId="18" fillId="0" borderId="1" xfId="91" applyFont="1" applyFill="1" applyBorder="1" applyAlignment="1">
      <alignment horizontal="center" vertical="center" wrapText="1"/>
    </xf>
    <xf numFmtId="0" fontId="24" fillId="0" borderId="1" xfId="67" applyFont="1" applyBorder="1" applyAlignment="1">
      <alignment horizontal="center" vertical="center" wrapText="1"/>
    </xf>
    <xf numFmtId="0" fontId="17" fillId="0" borderId="1" xfId="30" applyFont="1" applyFill="1" applyBorder="1" applyAlignment="1">
      <alignment horizontal="center" vertical="center" wrapText="1"/>
    </xf>
    <xf numFmtId="0" fontId="23" fillId="0" borderId="1" xfId="92" applyBorder="1" applyAlignment="1">
      <alignment horizontal="center" vertical="center"/>
    </xf>
    <xf numFmtId="0" fontId="25" fillId="0" borderId="1" xfId="92" applyFont="1" applyFill="1" applyBorder="1" applyAlignment="1">
      <alignment horizontal="center" vertical="center" wrapText="1"/>
    </xf>
    <xf numFmtId="0" fontId="24" fillId="0" borderId="1" xfId="92" applyFont="1" applyFill="1" applyBorder="1" applyAlignment="1">
      <alignment horizontal="center" vertical="center" wrapText="1"/>
    </xf>
    <xf numFmtId="0" fontId="8" fillId="0" borderId="1" xfId="67" applyFont="1" applyBorder="1" applyAlignment="1">
      <alignment horizontal="center" vertical="center" wrapText="1"/>
    </xf>
    <xf numFmtId="0" fontId="23" fillId="0" borderId="1" xfId="96" applyBorder="1" applyAlignment="1">
      <alignment horizontal="center" vertical="center"/>
    </xf>
    <xf numFmtId="0" fontId="25" fillId="0" borderId="1" xfId="96" applyFont="1" applyFill="1" applyBorder="1" applyAlignment="1">
      <alignment horizontal="center" vertical="center" wrapText="1"/>
    </xf>
    <xf numFmtId="0" fontId="24" fillId="0" borderId="1" xfId="96" applyFont="1" applyFill="1" applyBorder="1" applyAlignment="1">
      <alignment horizontal="center" vertical="center" wrapText="1"/>
    </xf>
    <xf numFmtId="0" fontId="17" fillId="0" borderId="1" xfId="96" applyFont="1" applyFill="1" applyBorder="1" applyAlignment="1">
      <alignment horizontal="center" vertical="center"/>
    </xf>
    <xf numFmtId="0" fontId="23" fillId="0" borderId="1" xfId="100" applyBorder="1" applyAlignment="1">
      <alignment horizontal="center" vertical="center"/>
    </xf>
    <xf numFmtId="0" fontId="26" fillId="0" borderId="1" xfId="100" applyFont="1" applyFill="1" applyBorder="1" applyAlignment="1">
      <alignment horizontal="center" vertical="center" wrapText="1"/>
    </xf>
    <xf numFmtId="0" fontId="27" fillId="0" borderId="1" xfId="81" applyFont="1" applyBorder="1" applyAlignment="1">
      <alignment horizontal="center" vertical="center" wrapText="1"/>
    </xf>
    <xf numFmtId="0" fontId="28" fillId="0" borderId="1" xfId="81" applyFont="1" applyBorder="1" applyAlignment="1">
      <alignment horizontal="center" vertical="center" wrapText="1"/>
    </xf>
    <xf numFmtId="0" fontId="17" fillId="0" borderId="1" xfId="100" applyFont="1" applyFill="1" applyBorder="1" applyAlignment="1">
      <alignment horizontal="center" vertical="center"/>
    </xf>
    <xf numFmtId="0" fontId="28" fillId="0" borderId="1" xfId="104" applyFont="1" applyBorder="1" applyAlignment="1">
      <alignment horizontal="center" vertical="center" wrapText="1"/>
    </xf>
    <xf numFmtId="0" fontId="28" fillId="0" borderId="1" xfId="15" applyFont="1" applyBorder="1" applyAlignment="1">
      <alignment horizontal="center" vertical="center" wrapText="1"/>
    </xf>
    <xf numFmtId="0" fontId="23" fillId="0" borderId="1" xfId="102" applyBorder="1" applyAlignment="1">
      <alignment horizontal="center" vertical="center"/>
    </xf>
    <xf numFmtId="0" fontId="26" fillId="0" borderId="1" xfId="102" applyFont="1" applyFill="1" applyBorder="1" applyAlignment="1">
      <alignment horizontal="center" vertical="center" wrapText="1"/>
    </xf>
    <xf numFmtId="0" fontId="27" fillId="0" borderId="1" xfId="74" applyFont="1" applyBorder="1" applyAlignment="1">
      <alignment horizontal="center" vertical="center" wrapText="1"/>
    </xf>
    <xf numFmtId="0" fontId="28" fillId="0" borderId="1" xfId="74" applyFont="1" applyBorder="1" applyAlignment="1">
      <alignment horizontal="center" vertical="center" wrapText="1"/>
    </xf>
    <xf numFmtId="0" fontId="17" fillId="0" borderId="1" xfId="102" applyFont="1" applyFill="1" applyBorder="1" applyAlignment="1">
      <alignment horizontal="center" vertical="center"/>
    </xf>
    <xf numFmtId="0" fontId="15" fillId="0" borderId="1" xfId="102" applyFont="1" applyFill="1" applyBorder="1" applyAlignment="1">
      <alignment horizontal="center" vertical="center" wrapText="1"/>
    </xf>
    <xf numFmtId="0" fontId="15" fillId="0" borderId="1" xfId="67" applyFont="1" applyBorder="1" applyAlignment="1">
      <alignment horizontal="center" vertical="center"/>
    </xf>
    <xf numFmtId="0" fontId="7" fillId="0" borderId="1" xfId="67" applyFont="1" applyBorder="1" applyAlignment="1">
      <alignment horizontal="center" vertical="center"/>
    </xf>
    <xf numFmtId="0" fontId="17" fillId="0" borderId="1" xfId="91" applyFont="1" applyFill="1" applyBorder="1" applyAlignment="1">
      <alignment horizontal="center" vertical="center"/>
    </xf>
    <xf numFmtId="0" fontId="8" fillId="0" borderId="1" xfId="67" applyFont="1" applyBorder="1" applyAlignment="1">
      <alignment horizontal="center" vertical="center"/>
    </xf>
    <xf numFmtId="0" fontId="29" fillId="0" borderId="1" xfId="30" applyFont="1" applyFill="1" applyBorder="1" applyAlignment="1">
      <alignment horizontal="center" vertical="center" wrapText="1"/>
    </xf>
    <xf numFmtId="0" fontId="30" fillId="0" borderId="1" xfId="3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8" fillId="0" borderId="1" xfId="103" applyFont="1" applyFill="1" applyBorder="1" applyAlignment="1">
      <alignment horizontal="center" vertical="center"/>
    </xf>
    <xf numFmtId="0" fontId="8" fillId="0" borderId="1" xfId="107" applyFont="1" applyFill="1" applyBorder="1" applyAlignment="1">
      <alignment horizontal="center" vertical="center"/>
    </xf>
    <xf numFmtId="0" fontId="16" fillId="0" borderId="1" xfId="107" applyFont="1" applyFill="1" applyBorder="1" applyAlignment="1">
      <alignment horizontal="center" vertical="center"/>
    </xf>
    <xf numFmtId="0" fontId="8" fillId="0" borderId="1" xfId="21" applyFont="1" applyFill="1" applyBorder="1" applyAlignment="1">
      <alignment horizontal="center" vertical="center"/>
    </xf>
    <xf numFmtId="0" fontId="16" fillId="0" borderId="1" xfId="21" applyFont="1" applyFill="1" applyBorder="1" applyAlignment="1">
      <alignment horizontal="center" vertical="center"/>
    </xf>
    <xf numFmtId="0" fontId="16" fillId="0" borderId="1" xfId="68" applyFont="1" applyFill="1" applyBorder="1" applyAlignment="1">
      <alignment horizontal="center" vertical="center"/>
    </xf>
    <xf numFmtId="0" fontId="28" fillId="0" borderId="1" xfId="105" applyFont="1" applyBorder="1" applyAlignment="1">
      <alignment horizontal="center" vertical="center" wrapText="1"/>
    </xf>
    <xf numFmtId="0" fontId="32" fillId="0" borderId="1" xfId="105" applyFont="1" applyBorder="1" applyAlignment="1">
      <alignment horizontal="center" vertical="center"/>
    </xf>
  </cellXfs>
  <cellStyles count="109">
    <cellStyle name="常规" xfId="0" builtinId="0"/>
    <cellStyle name="货币[0]" xfId="1" builtinId="7"/>
    <cellStyle name="20% - 强调文字颜色 3" xfId="2" builtinId="38"/>
    <cellStyle name="输入" xfId="3" builtinId="20"/>
    <cellStyle name="常规 39" xfId="4"/>
    <cellStyle name="货币" xfId="5" builtinId="4"/>
    <cellStyle name="常规 2 1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31" xfId="29"/>
    <cellStyle name="常规 26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 2 13" xfId="36"/>
    <cellStyle name="汇总" xfId="37" builtinId="25"/>
    <cellStyle name="好" xfId="38" builtinId="26"/>
    <cellStyle name="常规 16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2 10" xfId="57"/>
    <cellStyle name="60% - 强调文字颜色 6" xfId="58" builtinId="52"/>
    <cellStyle name="常规 11" xfId="59"/>
    <cellStyle name="常规 13" xfId="60"/>
    <cellStyle name="常规 14" xfId="61"/>
    <cellStyle name="常规 20" xfId="62"/>
    <cellStyle name="常规 15" xfId="63"/>
    <cellStyle name="常规 22" xfId="64"/>
    <cellStyle name="常规 17" xfId="65"/>
    <cellStyle name="常规 18" xfId="66"/>
    <cellStyle name="常规 24" xfId="67"/>
    <cellStyle name="常规 19" xfId="68"/>
    <cellStyle name="常规 2" xfId="69"/>
    <cellStyle name="常规 2 12" xfId="70"/>
    <cellStyle name="常规 2 14" xfId="71"/>
    <cellStyle name="常规 2 20" xfId="72"/>
    <cellStyle name="常规 2 15" xfId="73"/>
    <cellStyle name="常规 2 21" xfId="74"/>
    <cellStyle name="常规 2 16" xfId="75"/>
    <cellStyle name="常规 2 22" xfId="76"/>
    <cellStyle name="常规 2 17" xfId="77"/>
    <cellStyle name="常规 2 23" xfId="78"/>
    <cellStyle name="常规 2 18" xfId="79"/>
    <cellStyle name="常规 2 24" xfId="80"/>
    <cellStyle name="常规 2 19" xfId="81"/>
    <cellStyle name="常规 2 2" xfId="82"/>
    <cellStyle name="常规 2 3" xfId="83"/>
    <cellStyle name="常规 2 4" xfId="84"/>
    <cellStyle name="常规 2 5" xfId="85"/>
    <cellStyle name="常规 2 6" xfId="86"/>
    <cellStyle name="常规 2 7" xfId="87"/>
    <cellStyle name="常规 2 8" xfId="88"/>
    <cellStyle name="常规 2 9" xfId="89"/>
    <cellStyle name="常规 30" xfId="90"/>
    <cellStyle name="常规 25" xfId="91"/>
    <cellStyle name="常规 32" xfId="92"/>
    <cellStyle name="常规 27" xfId="93"/>
    <cellStyle name="常规 33" xfId="94"/>
    <cellStyle name="常规 28" xfId="95"/>
    <cellStyle name="常规 34" xfId="96"/>
    <cellStyle name="常规 29" xfId="97"/>
    <cellStyle name="常规 3" xfId="98"/>
    <cellStyle name="常规 35" xfId="99"/>
    <cellStyle name="常规 36" xfId="100"/>
    <cellStyle name="常规 37" xfId="101"/>
    <cellStyle name="常规 38" xfId="102"/>
    <cellStyle name="常规 4" xfId="103"/>
    <cellStyle name="常规 5" xfId="104"/>
    <cellStyle name="常规 7" xfId="105"/>
    <cellStyle name="常规 8" xfId="106"/>
    <cellStyle name="常规 9" xfId="107"/>
    <cellStyle name="常规_莲湖区12批60户联审" xfId="10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F14" sqref="F14"/>
    </sheetView>
  </sheetViews>
  <sheetFormatPr defaultColWidth="9" defaultRowHeight="14.25"/>
  <cols>
    <col min="1" max="5" width="9" style="1"/>
    <col min="6" max="6" width="20.5" style="2" customWidth="1"/>
    <col min="7" max="7" width="29.375" style="1" customWidth="1"/>
    <col min="8" max="8" width="49.375" style="1" customWidth="1"/>
    <col min="9" max="16384" width="9" style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spans="1:10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</row>
    <row r="3" ht="57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9" t="s">
        <v>11</v>
      </c>
    </row>
    <row r="4" spans="1:11">
      <c r="A4" s="9">
        <v>1</v>
      </c>
      <c r="B4" s="10" t="s">
        <v>12</v>
      </c>
      <c r="C4" s="11" t="s">
        <v>13</v>
      </c>
      <c r="D4" s="12" t="s">
        <v>14</v>
      </c>
      <c r="E4" s="13" t="s">
        <v>15</v>
      </c>
      <c r="F4" s="14" t="s">
        <v>16</v>
      </c>
      <c r="G4" s="12" t="s">
        <v>17</v>
      </c>
      <c r="H4" s="12" t="s">
        <v>18</v>
      </c>
      <c r="I4" s="9">
        <f>21600/12</f>
        <v>1800</v>
      </c>
      <c r="J4" s="12" t="s">
        <v>19</v>
      </c>
      <c r="K4" s="15" t="s">
        <v>20</v>
      </c>
    </row>
    <row r="5" spans="1:11">
      <c r="A5" s="9">
        <v>2</v>
      </c>
      <c r="B5" s="10" t="s">
        <v>12</v>
      </c>
      <c r="C5" s="15" t="s">
        <v>21</v>
      </c>
      <c r="D5" s="15" t="s">
        <v>22</v>
      </c>
      <c r="E5" s="13" t="s">
        <v>15</v>
      </c>
      <c r="F5" s="14" t="s">
        <v>23</v>
      </c>
      <c r="G5" s="15" t="s">
        <v>24</v>
      </c>
      <c r="H5" s="15" t="s">
        <v>25</v>
      </c>
      <c r="I5" s="9"/>
      <c r="J5" s="12" t="s">
        <v>26</v>
      </c>
      <c r="K5" s="15" t="s">
        <v>27</v>
      </c>
    </row>
    <row r="6" spans="1:11">
      <c r="A6" s="9"/>
      <c r="B6" s="13" t="s">
        <v>28</v>
      </c>
      <c r="C6" s="15" t="s">
        <v>29</v>
      </c>
      <c r="D6" s="15" t="s">
        <v>14</v>
      </c>
      <c r="E6" s="13" t="s">
        <v>30</v>
      </c>
      <c r="F6" s="14" t="s">
        <v>31</v>
      </c>
      <c r="G6" s="15" t="s">
        <v>32</v>
      </c>
      <c r="H6" s="15" t="s">
        <v>33</v>
      </c>
      <c r="I6" s="9">
        <f>78000/12</f>
        <v>6500</v>
      </c>
      <c r="J6" s="12" t="s">
        <v>26</v>
      </c>
      <c r="K6" s="80"/>
    </row>
    <row r="7" spans="1:11">
      <c r="A7" s="9"/>
      <c r="B7" s="13" t="s">
        <v>34</v>
      </c>
      <c r="C7" s="15" t="s">
        <v>35</v>
      </c>
      <c r="D7" s="15" t="s">
        <v>14</v>
      </c>
      <c r="E7" s="13" t="s">
        <v>36</v>
      </c>
      <c r="F7" s="14" t="s">
        <v>37</v>
      </c>
      <c r="G7" s="15" t="s">
        <v>24</v>
      </c>
      <c r="H7" s="15" t="s">
        <v>33</v>
      </c>
      <c r="I7" s="9"/>
      <c r="J7" s="12" t="s">
        <v>19</v>
      </c>
      <c r="K7" s="80"/>
    </row>
    <row r="8" hidden="1" spans="1:11">
      <c r="A8" s="16">
        <v>4</v>
      </c>
      <c r="B8" s="17" t="s">
        <v>12</v>
      </c>
      <c r="C8" s="17"/>
      <c r="D8" s="18"/>
      <c r="E8" s="18" t="s">
        <v>15</v>
      </c>
      <c r="F8" s="14" t="s">
        <v>38</v>
      </c>
      <c r="G8" s="19"/>
      <c r="H8" s="16"/>
      <c r="I8" s="16"/>
      <c r="J8" s="18"/>
      <c r="K8" s="81"/>
    </row>
    <row r="9" spans="1:11">
      <c r="A9" s="9">
        <v>3</v>
      </c>
      <c r="B9" s="10" t="s">
        <v>12</v>
      </c>
      <c r="C9" s="20" t="s">
        <v>39</v>
      </c>
      <c r="D9" s="21" t="s">
        <v>14</v>
      </c>
      <c r="E9" s="13" t="s">
        <v>15</v>
      </c>
      <c r="F9" s="14" t="s">
        <v>40</v>
      </c>
      <c r="G9" s="20" t="s">
        <v>41</v>
      </c>
      <c r="H9" s="20" t="s">
        <v>42</v>
      </c>
      <c r="I9" s="9">
        <f>23652/12</f>
        <v>1971</v>
      </c>
      <c r="J9" s="12" t="s">
        <v>26</v>
      </c>
      <c r="K9" s="15" t="s">
        <v>27</v>
      </c>
    </row>
    <row r="10" spans="1:11">
      <c r="A10" s="9"/>
      <c r="B10" s="13" t="s">
        <v>28</v>
      </c>
      <c r="C10" s="20" t="s">
        <v>43</v>
      </c>
      <c r="D10" s="21" t="s">
        <v>22</v>
      </c>
      <c r="E10" s="13" t="s">
        <v>30</v>
      </c>
      <c r="F10" s="14" t="s">
        <v>44</v>
      </c>
      <c r="G10" s="20" t="s">
        <v>45</v>
      </c>
      <c r="H10" s="20" t="s">
        <v>46</v>
      </c>
      <c r="I10" s="9">
        <f>40752/12</f>
        <v>3396</v>
      </c>
      <c r="J10" s="12" t="s">
        <v>26</v>
      </c>
      <c r="K10" s="80"/>
    </row>
    <row r="11" spans="1:11">
      <c r="A11" s="22">
        <v>4</v>
      </c>
      <c r="B11" s="11" t="s">
        <v>12</v>
      </c>
      <c r="C11" s="11" t="s">
        <v>47</v>
      </c>
      <c r="D11" s="12" t="s">
        <v>14</v>
      </c>
      <c r="E11" s="12" t="s">
        <v>15</v>
      </c>
      <c r="F11" s="14" t="s">
        <v>48</v>
      </c>
      <c r="G11" s="22" t="s">
        <v>49</v>
      </c>
      <c r="H11" s="12" t="s">
        <v>50</v>
      </c>
      <c r="I11" s="80">
        <f>39360/12</f>
        <v>3280</v>
      </c>
      <c r="J11" s="12" t="s">
        <v>19</v>
      </c>
      <c r="K11" s="15" t="s">
        <v>51</v>
      </c>
    </row>
    <row r="12" spans="1:11">
      <c r="A12" s="22">
        <v>5</v>
      </c>
      <c r="B12" s="11" t="s">
        <v>12</v>
      </c>
      <c r="C12" s="11" t="s">
        <v>52</v>
      </c>
      <c r="D12" s="12" t="s">
        <v>14</v>
      </c>
      <c r="E12" s="12" t="s">
        <v>15</v>
      </c>
      <c r="F12" s="14" t="s">
        <v>53</v>
      </c>
      <c r="G12" s="12" t="s">
        <v>54</v>
      </c>
      <c r="H12" s="12" t="s">
        <v>55</v>
      </c>
      <c r="I12" s="80">
        <f>33600/12</f>
        <v>2800</v>
      </c>
      <c r="J12" s="12" t="s">
        <v>26</v>
      </c>
      <c r="K12" s="15" t="s">
        <v>51</v>
      </c>
    </row>
    <row r="13" spans="1:11">
      <c r="A13" s="22"/>
      <c r="B13" s="12" t="s">
        <v>28</v>
      </c>
      <c r="C13" s="12" t="s">
        <v>56</v>
      </c>
      <c r="D13" s="12" t="s">
        <v>22</v>
      </c>
      <c r="E13" s="12" t="s">
        <v>30</v>
      </c>
      <c r="F13" s="14" t="s">
        <v>57</v>
      </c>
      <c r="G13" s="12" t="s">
        <v>58</v>
      </c>
      <c r="H13" s="12" t="s">
        <v>55</v>
      </c>
      <c r="I13" s="80">
        <f>21600/12</f>
        <v>1800</v>
      </c>
      <c r="J13" s="12" t="s">
        <v>26</v>
      </c>
      <c r="K13" s="80"/>
    </row>
    <row r="14" spans="1:11">
      <c r="A14" s="22">
        <v>6</v>
      </c>
      <c r="B14" s="11" t="s">
        <v>12</v>
      </c>
      <c r="C14" s="11" t="s">
        <v>59</v>
      </c>
      <c r="D14" s="12" t="s">
        <v>22</v>
      </c>
      <c r="E14" s="12" t="s">
        <v>15</v>
      </c>
      <c r="F14" s="14" t="s">
        <v>60</v>
      </c>
      <c r="G14" s="22" t="s">
        <v>61</v>
      </c>
      <c r="H14" s="12" t="s">
        <v>62</v>
      </c>
      <c r="I14" s="80">
        <f>33376/12</f>
        <v>2781.33333333333</v>
      </c>
      <c r="J14" s="12" t="s">
        <v>26</v>
      </c>
      <c r="K14" s="15" t="s">
        <v>51</v>
      </c>
    </row>
    <row r="15" spans="1:11">
      <c r="A15" s="22"/>
      <c r="B15" s="12" t="s">
        <v>28</v>
      </c>
      <c r="C15" s="12" t="s">
        <v>63</v>
      </c>
      <c r="D15" s="12" t="s">
        <v>14</v>
      </c>
      <c r="E15" s="12" t="s">
        <v>30</v>
      </c>
      <c r="F15" s="14" t="s">
        <v>64</v>
      </c>
      <c r="G15" s="22" t="s">
        <v>61</v>
      </c>
      <c r="H15" s="22" t="s">
        <v>65</v>
      </c>
      <c r="I15" s="80">
        <f>33252/12</f>
        <v>2771</v>
      </c>
      <c r="J15" s="12" t="s">
        <v>26</v>
      </c>
      <c r="K15" s="80"/>
    </row>
    <row r="16" spans="1:11">
      <c r="A16" s="23">
        <v>7</v>
      </c>
      <c r="B16" s="24" t="s">
        <v>12</v>
      </c>
      <c r="C16" s="24" t="s">
        <v>66</v>
      </c>
      <c r="D16" s="23" t="s">
        <v>22</v>
      </c>
      <c r="E16" s="23" t="s">
        <v>15</v>
      </c>
      <c r="F16" s="14" t="s">
        <v>67</v>
      </c>
      <c r="G16" s="23" t="s">
        <v>68</v>
      </c>
      <c r="H16" s="23" t="s">
        <v>69</v>
      </c>
      <c r="I16" s="80">
        <f>36000/12</f>
        <v>3000</v>
      </c>
      <c r="J16" s="82" t="s">
        <v>19</v>
      </c>
      <c r="K16" s="15" t="s">
        <v>70</v>
      </c>
    </row>
    <row r="17" spans="1:11">
      <c r="A17" s="25">
        <v>8</v>
      </c>
      <c r="B17" s="26" t="s">
        <v>12</v>
      </c>
      <c r="C17" s="26" t="s">
        <v>71</v>
      </c>
      <c r="D17" s="27" t="s">
        <v>22</v>
      </c>
      <c r="E17" s="27" t="s">
        <v>15</v>
      </c>
      <c r="F17" s="14" t="s">
        <v>72</v>
      </c>
      <c r="G17" s="25" t="s">
        <v>73</v>
      </c>
      <c r="H17" s="27" t="s">
        <v>69</v>
      </c>
      <c r="I17" s="80">
        <f>36000/12</f>
        <v>3000</v>
      </c>
      <c r="J17" s="83" t="s">
        <v>26</v>
      </c>
      <c r="K17" s="15" t="s">
        <v>70</v>
      </c>
    </row>
    <row r="18" spans="1:11">
      <c r="A18" s="25"/>
      <c r="B18" s="28" t="s">
        <v>28</v>
      </c>
      <c r="C18" s="28" t="s">
        <v>74</v>
      </c>
      <c r="D18" s="28" t="s">
        <v>14</v>
      </c>
      <c r="E18" s="12" t="s">
        <v>30</v>
      </c>
      <c r="F18" s="14" t="s">
        <v>75</v>
      </c>
      <c r="G18" s="25" t="s">
        <v>73</v>
      </c>
      <c r="H18" s="29" t="s">
        <v>76</v>
      </c>
      <c r="I18" s="80">
        <f>60000/12</f>
        <v>5000</v>
      </c>
      <c r="J18" s="84" t="s">
        <v>26</v>
      </c>
      <c r="K18" s="80"/>
    </row>
    <row r="19" spans="1:11">
      <c r="A19" s="25"/>
      <c r="B19" s="28" t="s">
        <v>34</v>
      </c>
      <c r="C19" s="28" t="s">
        <v>77</v>
      </c>
      <c r="D19" s="28" t="s">
        <v>22</v>
      </c>
      <c r="E19" s="13" t="s">
        <v>36</v>
      </c>
      <c r="F19" s="14" t="s">
        <v>78</v>
      </c>
      <c r="G19" s="30"/>
      <c r="H19" s="29" t="s">
        <v>76</v>
      </c>
      <c r="I19" s="80"/>
      <c r="J19" s="84" t="s">
        <v>19</v>
      </c>
      <c r="K19" s="80"/>
    </row>
    <row r="20" spans="1:11">
      <c r="A20" s="25"/>
      <c r="B20" s="28" t="s">
        <v>79</v>
      </c>
      <c r="C20" s="28" t="s">
        <v>80</v>
      </c>
      <c r="D20" s="28" t="s">
        <v>14</v>
      </c>
      <c r="E20" s="13" t="s">
        <v>36</v>
      </c>
      <c r="F20" s="14" t="s">
        <v>81</v>
      </c>
      <c r="G20" s="30"/>
      <c r="H20" s="29" t="s">
        <v>76</v>
      </c>
      <c r="I20" s="80"/>
      <c r="J20" s="84" t="s">
        <v>19</v>
      </c>
      <c r="K20" s="80"/>
    </row>
    <row r="21" spans="1:11">
      <c r="A21" s="31">
        <v>9</v>
      </c>
      <c r="B21" s="32" t="s">
        <v>12</v>
      </c>
      <c r="C21" s="32" t="s">
        <v>82</v>
      </c>
      <c r="D21" s="33" t="s">
        <v>22</v>
      </c>
      <c r="E21" s="33" t="s">
        <v>15</v>
      </c>
      <c r="F21" s="14" t="s">
        <v>83</v>
      </c>
      <c r="G21" s="31" t="s">
        <v>84</v>
      </c>
      <c r="H21" s="33" t="s">
        <v>69</v>
      </c>
      <c r="I21" s="80">
        <f>72000/12</f>
        <v>6000</v>
      </c>
      <c r="J21" s="85" t="s">
        <v>26</v>
      </c>
      <c r="K21" s="15" t="s">
        <v>70</v>
      </c>
    </row>
    <row r="22" spans="1:11">
      <c r="A22" s="31"/>
      <c r="B22" s="34" t="s">
        <v>28</v>
      </c>
      <c r="C22" s="34" t="s">
        <v>85</v>
      </c>
      <c r="D22" s="34" t="s">
        <v>14</v>
      </c>
      <c r="E22" s="12" t="s">
        <v>30</v>
      </c>
      <c r="F22" s="14" t="s">
        <v>86</v>
      </c>
      <c r="G22" s="31" t="s">
        <v>87</v>
      </c>
      <c r="H22" s="35" t="s">
        <v>88</v>
      </c>
      <c r="I22" s="80">
        <f>18000/12</f>
        <v>1500</v>
      </c>
      <c r="J22" s="86" t="s">
        <v>26</v>
      </c>
      <c r="K22" s="80"/>
    </row>
    <row r="23" spans="1:11">
      <c r="A23" s="31"/>
      <c r="B23" s="34" t="s">
        <v>34</v>
      </c>
      <c r="C23" s="34" t="s">
        <v>89</v>
      </c>
      <c r="D23" s="34" t="s">
        <v>14</v>
      </c>
      <c r="E23" s="13" t="s">
        <v>36</v>
      </c>
      <c r="F23" s="14" t="s">
        <v>90</v>
      </c>
      <c r="G23" s="36"/>
      <c r="H23" s="35" t="s">
        <v>88</v>
      </c>
      <c r="I23" s="80"/>
      <c r="J23" s="86" t="s">
        <v>19</v>
      </c>
      <c r="K23" s="80"/>
    </row>
    <row r="24" spans="1:11">
      <c r="A24" s="31"/>
      <c r="B24" s="37" t="s">
        <v>79</v>
      </c>
      <c r="C24" s="34" t="s">
        <v>91</v>
      </c>
      <c r="D24" s="34" t="s">
        <v>22</v>
      </c>
      <c r="E24" s="13" t="s">
        <v>36</v>
      </c>
      <c r="F24" s="14" t="s">
        <v>92</v>
      </c>
      <c r="G24" s="36"/>
      <c r="H24" s="35" t="s">
        <v>88</v>
      </c>
      <c r="I24" s="80"/>
      <c r="J24" s="86" t="s">
        <v>19</v>
      </c>
      <c r="K24" s="80"/>
    </row>
    <row r="25" spans="1:11">
      <c r="A25" s="37">
        <v>10</v>
      </c>
      <c r="B25" s="38" t="s">
        <v>12</v>
      </c>
      <c r="C25" s="39" t="s">
        <v>93</v>
      </c>
      <c r="D25" s="40" t="s">
        <v>14</v>
      </c>
      <c r="E25" s="40" t="s">
        <v>15</v>
      </c>
      <c r="F25" s="14" t="s">
        <v>94</v>
      </c>
      <c r="G25" s="41" t="s">
        <v>95</v>
      </c>
      <c r="H25" s="42" t="s">
        <v>69</v>
      </c>
      <c r="I25" s="80">
        <f>39600/12</f>
        <v>3300</v>
      </c>
      <c r="J25" s="87" t="s">
        <v>26</v>
      </c>
      <c r="K25" s="15" t="s">
        <v>70</v>
      </c>
    </row>
    <row r="26" spans="1:11">
      <c r="A26" s="37"/>
      <c r="B26" s="37" t="s">
        <v>28</v>
      </c>
      <c r="C26" s="37" t="s">
        <v>82</v>
      </c>
      <c r="D26" s="37" t="s">
        <v>22</v>
      </c>
      <c r="E26" s="12" t="s">
        <v>30</v>
      </c>
      <c r="F26" s="14" t="s">
        <v>96</v>
      </c>
      <c r="G26" s="37" t="s">
        <v>97</v>
      </c>
      <c r="H26" s="43" t="s">
        <v>98</v>
      </c>
      <c r="I26" s="80">
        <f>36000/12</f>
        <v>3000</v>
      </c>
      <c r="J26" s="37" t="s">
        <v>26</v>
      </c>
      <c r="K26" s="80"/>
    </row>
    <row r="27" spans="1:11">
      <c r="A27" s="44">
        <v>11</v>
      </c>
      <c r="B27" s="45" t="s">
        <v>12</v>
      </c>
      <c r="C27" s="45" t="s">
        <v>99</v>
      </c>
      <c r="D27" s="46" t="s">
        <v>14</v>
      </c>
      <c r="E27" s="46" t="s">
        <v>15</v>
      </c>
      <c r="F27" s="14" t="s">
        <v>100</v>
      </c>
      <c r="G27" s="46" t="s">
        <v>101</v>
      </c>
      <c r="H27" s="46" t="s">
        <v>102</v>
      </c>
      <c r="I27" s="80">
        <f>38400/12</f>
        <v>3200</v>
      </c>
      <c r="J27" s="37" t="s">
        <v>19</v>
      </c>
      <c r="K27" s="15" t="s">
        <v>70</v>
      </c>
    </row>
    <row r="28" spans="1:11">
      <c r="A28" s="47">
        <v>12</v>
      </c>
      <c r="B28" s="48" t="s">
        <v>12</v>
      </c>
      <c r="C28" s="49" t="s">
        <v>103</v>
      </c>
      <c r="D28" s="50" t="s">
        <v>14</v>
      </c>
      <c r="E28" s="37" t="s">
        <v>15</v>
      </c>
      <c r="F28" s="14" t="s">
        <v>104</v>
      </c>
      <c r="G28" s="51" t="s">
        <v>105</v>
      </c>
      <c r="H28" s="51" t="s">
        <v>106</v>
      </c>
      <c r="I28" s="80">
        <f>36000/12</f>
        <v>3000</v>
      </c>
      <c r="J28" s="37" t="s">
        <v>19</v>
      </c>
      <c r="K28" s="15" t="s">
        <v>70</v>
      </c>
    </row>
    <row r="29" spans="1:11">
      <c r="A29" s="52">
        <v>13</v>
      </c>
      <c r="B29" s="48" t="s">
        <v>12</v>
      </c>
      <c r="C29" s="53" t="s">
        <v>107</v>
      </c>
      <c r="D29" s="54" t="s">
        <v>22</v>
      </c>
      <c r="E29" s="37" t="s">
        <v>15</v>
      </c>
      <c r="F29" s="14" t="s">
        <v>108</v>
      </c>
      <c r="G29" s="54" t="s">
        <v>109</v>
      </c>
      <c r="H29" s="51" t="s">
        <v>106</v>
      </c>
      <c r="I29" s="80">
        <f>38400/12</f>
        <v>3200</v>
      </c>
      <c r="J29" s="88" t="s">
        <v>26</v>
      </c>
      <c r="K29" s="15" t="s">
        <v>70</v>
      </c>
    </row>
    <row r="30" ht="27" spans="1:11">
      <c r="A30" s="52"/>
      <c r="B30" s="55" t="s">
        <v>28</v>
      </c>
      <c r="C30" s="54" t="s">
        <v>110</v>
      </c>
      <c r="D30" s="54" t="s">
        <v>14</v>
      </c>
      <c r="E30" s="12" t="s">
        <v>30</v>
      </c>
      <c r="F30" s="14" t="s">
        <v>111</v>
      </c>
      <c r="G30" s="54" t="s">
        <v>112</v>
      </c>
      <c r="H30" s="51" t="s">
        <v>113</v>
      </c>
      <c r="I30" s="80">
        <f>39600/12</f>
        <v>3300</v>
      </c>
      <c r="J30" s="88" t="s">
        <v>26</v>
      </c>
      <c r="K30" s="80"/>
    </row>
    <row r="31" spans="1:11">
      <c r="A31" s="56">
        <v>14</v>
      </c>
      <c r="B31" s="48" t="s">
        <v>12</v>
      </c>
      <c r="C31" s="57" t="s">
        <v>114</v>
      </c>
      <c r="D31" s="58" t="s">
        <v>22</v>
      </c>
      <c r="E31" s="59" t="s">
        <v>15</v>
      </c>
      <c r="F31" s="14" t="s">
        <v>115</v>
      </c>
      <c r="G31" s="58" t="s">
        <v>116</v>
      </c>
      <c r="H31" s="37" t="s">
        <v>106</v>
      </c>
      <c r="I31" s="80">
        <f>43200/12</f>
        <v>3600</v>
      </c>
      <c r="J31" s="88" t="s">
        <v>19</v>
      </c>
      <c r="K31" s="15" t="s">
        <v>70</v>
      </c>
    </row>
    <row r="32" ht="27" spans="1:11">
      <c r="A32" s="60">
        <v>15</v>
      </c>
      <c r="B32" s="61" t="s">
        <v>12</v>
      </c>
      <c r="C32" s="62" t="s">
        <v>117</v>
      </c>
      <c r="D32" s="63" t="s">
        <v>14</v>
      </c>
      <c r="E32" s="64" t="s">
        <v>15</v>
      </c>
      <c r="F32" s="14" t="s">
        <v>118</v>
      </c>
      <c r="G32" s="65" t="s">
        <v>119</v>
      </c>
      <c r="H32" s="66" t="s">
        <v>106</v>
      </c>
      <c r="I32" s="80">
        <f>38400/12</f>
        <v>3200</v>
      </c>
      <c r="J32" s="88" t="s">
        <v>19</v>
      </c>
      <c r="K32" s="15" t="s">
        <v>70</v>
      </c>
    </row>
    <row r="33" spans="1:11">
      <c r="A33" s="67">
        <v>16</v>
      </c>
      <c r="B33" s="68" t="s">
        <v>12</v>
      </c>
      <c r="C33" s="69" t="s">
        <v>120</v>
      </c>
      <c r="D33" s="70" t="s">
        <v>22</v>
      </c>
      <c r="E33" s="71" t="s">
        <v>15</v>
      </c>
      <c r="F33" s="14" t="s">
        <v>121</v>
      </c>
      <c r="G33" s="65" t="s">
        <v>122</v>
      </c>
      <c r="H33" s="66" t="s">
        <v>123</v>
      </c>
      <c r="I33" s="80">
        <f>44940/12</f>
        <v>3745</v>
      </c>
      <c r="J33" s="88" t="s">
        <v>26</v>
      </c>
      <c r="K33" s="15" t="s">
        <v>70</v>
      </c>
    </row>
    <row r="34" spans="1:11">
      <c r="A34" s="67"/>
      <c r="B34" s="72" t="s">
        <v>28</v>
      </c>
      <c r="C34" s="70" t="s">
        <v>124</v>
      </c>
      <c r="D34" s="70" t="s">
        <v>14</v>
      </c>
      <c r="E34" s="12" t="s">
        <v>30</v>
      </c>
      <c r="F34" s="14" t="s">
        <v>125</v>
      </c>
      <c r="G34" s="65" t="s">
        <v>126</v>
      </c>
      <c r="H34" s="66" t="s">
        <v>127</v>
      </c>
      <c r="I34" s="80">
        <f>58400/12</f>
        <v>4866.66666666667</v>
      </c>
      <c r="J34" s="88" t="s">
        <v>26</v>
      </c>
      <c r="K34" s="80"/>
    </row>
    <row r="35" spans="1:11">
      <c r="A35" s="67"/>
      <c r="B35" s="72" t="s">
        <v>34</v>
      </c>
      <c r="C35" s="70" t="s">
        <v>128</v>
      </c>
      <c r="D35" s="70" t="s">
        <v>14</v>
      </c>
      <c r="E35" s="13" t="s">
        <v>36</v>
      </c>
      <c r="F35" s="14" t="s">
        <v>129</v>
      </c>
      <c r="G35" s="65"/>
      <c r="H35" s="66" t="s">
        <v>127</v>
      </c>
      <c r="I35" s="80"/>
      <c r="J35" s="88" t="s">
        <v>19</v>
      </c>
      <c r="K35" s="80"/>
    </row>
    <row r="36" spans="1:11">
      <c r="A36" s="73">
        <v>17</v>
      </c>
      <c r="B36" s="74" t="s">
        <v>12</v>
      </c>
      <c r="C36" s="75" t="s">
        <v>130</v>
      </c>
      <c r="D36" s="76" t="s">
        <v>14</v>
      </c>
      <c r="E36" s="76" t="s">
        <v>15</v>
      </c>
      <c r="F36" s="14" t="s">
        <v>131</v>
      </c>
      <c r="G36" s="77" t="s">
        <v>132</v>
      </c>
      <c r="H36" s="78" t="s">
        <v>133</v>
      </c>
      <c r="I36" s="80">
        <f>36000/12</f>
        <v>3000</v>
      </c>
      <c r="J36" s="89" t="s">
        <v>26</v>
      </c>
      <c r="K36" s="15" t="s">
        <v>70</v>
      </c>
    </row>
    <row r="37" spans="1:11">
      <c r="A37" s="73"/>
      <c r="B37" s="74" t="s">
        <v>28</v>
      </c>
      <c r="C37" s="75" t="s">
        <v>134</v>
      </c>
      <c r="D37" s="76" t="s">
        <v>22</v>
      </c>
      <c r="E37" s="76" t="s">
        <v>30</v>
      </c>
      <c r="F37" s="14" t="s">
        <v>135</v>
      </c>
      <c r="G37" s="77" t="s">
        <v>136</v>
      </c>
      <c r="H37" s="78" t="s">
        <v>137</v>
      </c>
      <c r="I37" s="80">
        <f>50412/12</f>
        <v>4201</v>
      </c>
      <c r="J37" s="89" t="s">
        <v>26</v>
      </c>
      <c r="K37" s="80"/>
    </row>
    <row r="38" spans="1:11">
      <c r="A38" s="73"/>
      <c r="B38" s="74" t="s">
        <v>34</v>
      </c>
      <c r="C38" s="75" t="s">
        <v>138</v>
      </c>
      <c r="D38" s="76" t="s">
        <v>22</v>
      </c>
      <c r="E38" s="76" t="s">
        <v>36</v>
      </c>
      <c r="F38" s="14" t="s">
        <v>139</v>
      </c>
      <c r="G38" s="77"/>
      <c r="H38" s="78" t="s">
        <v>133</v>
      </c>
      <c r="I38" s="80"/>
      <c r="J38" s="89" t="s">
        <v>19</v>
      </c>
      <c r="K38" s="80"/>
    </row>
    <row r="39" spans="1:11">
      <c r="A39" s="56">
        <v>18</v>
      </c>
      <c r="B39" s="48" t="s">
        <v>12</v>
      </c>
      <c r="C39" s="57" t="s">
        <v>140</v>
      </c>
      <c r="D39" s="15" t="s">
        <v>14</v>
      </c>
      <c r="E39" s="76" t="s">
        <v>15</v>
      </c>
      <c r="F39" s="14" t="s">
        <v>141</v>
      </c>
      <c r="G39" s="15" t="s">
        <v>142</v>
      </c>
      <c r="H39" s="15" t="s">
        <v>143</v>
      </c>
      <c r="I39" s="80">
        <f>40464/12</f>
        <v>3372</v>
      </c>
      <c r="J39" s="15" t="s">
        <v>19</v>
      </c>
      <c r="K39" s="15" t="s">
        <v>27</v>
      </c>
    </row>
  </sheetData>
  <mergeCells count="22">
    <mergeCell ref="A1:J1"/>
    <mergeCell ref="A2:J2"/>
    <mergeCell ref="A5:A7"/>
    <mergeCell ref="A9:A10"/>
    <mergeCell ref="A12:A13"/>
    <mergeCell ref="A14:A15"/>
    <mergeCell ref="A17:A20"/>
    <mergeCell ref="A21:A24"/>
    <mergeCell ref="A25:A26"/>
    <mergeCell ref="A29:A30"/>
    <mergeCell ref="A33:A35"/>
    <mergeCell ref="A36:A38"/>
    <mergeCell ref="K5:K7"/>
    <mergeCell ref="K9:K10"/>
    <mergeCell ref="K12:K13"/>
    <mergeCell ref="K14:K15"/>
    <mergeCell ref="K17:K20"/>
    <mergeCell ref="K21:K24"/>
    <mergeCell ref="K25:K26"/>
    <mergeCell ref="K29:K30"/>
    <mergeCell ref="K33:K35"/>
    <mergeCell ref="K36:K38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2018-12-14T02:41:52Z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