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<sst xmlns="http://schemas.openxmlformats.org/spreadsheetml/2006/main" count="148">
  <si>
    <t>西安市保障性住房（限价房）资格联审信息表第000批（原表）</t>
  </si>
  <si>
    <t>基本信息（未央区 第 151 批 共 20 户，计 33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</si>
  <si>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</si>
  <si>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</si>
  <si>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</si>
  <si>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</si>
  <si>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</si>
  <si>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</si>
  <si>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</si>
  <si>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</si>
  <si>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</si>
  <si>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</si>
  <si>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</si>
  <si>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刘宸裕</t>
  </si>
  <si>
    <t>男</t>
  </si>
  <si>
    <t>本人</t>
  </si>
  <si>
    <t>610424****10187616</t>
  </si>
  <si>
    <t>中国铁路西安局建团有限公司西安动车段</t>
  </si>
  <si>
    <t>未央区六村堡草滩八路</t>
  </si>
  <si>
    <t>未婚</t>
  </si>
  <si>
    <t>六村堡</t>
  </si>
  <si>
    <t>张映岗</t>
  </si>
  <si>
    <t>612326****05036014</t>
  </si>
  <si>
    <t>西安现代通讯有限公司</t>
  </si>
  <si>
    <t>西安市未央区二府庄1号付1号</t>
  </si>
  <si>
    <t>已婚</t>
  </si>
  <si>
    <t>张家堡</t>
  </si>
  <si>
    <t>成员1</t>
  </si>
  <si>
    <t>杨玲</t>
  </si>
  <si>
    <t>女</t>
  </si>
  <si>
    <t>配偶</t>
  </si>
  <si>
    <t>510923****07055663</t>
  </si>
  <si>
    <t>无</t>
  </si>
  <si>
    <t>四川省大英县河边镇鹿角沟村3组51号</t>
  </si>
  <si>
    <t>成员2</t>
  </si>
  <si>
    <t>张皓涵</t>
  </si>
  <si>
    <t>子女</t>
  </si>
  <si>
    <t>610726****10015810</t>
  </si>
  <si>
    <t>陕西省汉中市宁强县毛坝河镇三道河村二组21号</t>
  </si>
  <si>
    <t>****</t>
  </si>
  <si>
    <t>杨林</t>
  </si>
  <si>
    <t>610103****11260074</t>
  </si>
  <si>
    <t>西安中联软件科技有限公司</t>
  </si>
  <si>
    <t>张姗</t>
  </si>
  <si>
    <t>610121****06180021</t>
  </si>
  <si>
    <t>送花</t>
  </si>
  <si>
    <t>长安区韦曲街道办事处南里王村西场219号</t>
  </si>
  <si>
    <t>杨玺</t>
  </si>
  <si>
    <t>610203****03313621</t>
  </si>
  <si>
    <t>西安市新城区旺佳禄日用品经营部</t>
  </si>
  <si>
    <t>张鑫</t>
  </si>
  <si>
    <t>610525****10174350</t>
  </si>
  <si>
    <t>2018年大学毕业，未参加工作</t>
  </si>
  <si>
    <t>6</t>
  </si>
  <si>
    <t>聂宗梅</t>
  </si>
  <si>
    <t>612424****11153820</t>
  </si>
  <si>
    <t>三彩不动产</t>
  </si>
  <si>
    <t>康厚鹏</t>
  </si>
  <si>
    <t>612424****08093017</t>
  </si>
  <si>
    <t>零距离健身</t>
  </si>
  <si>
    <t>陕西省宁陕县四亩地镇四亩地村凉水井组</t>
  </si>
  <si>
    <t>康钦沐雨</t>
  </si>
  <si>
    <t>610923****02053029</t>
  </si>
  <si>
    <t>7</t>
  </si>
  <si>
    <t>应扬</t>
  </si>
  <si>
    <t>610425****02010474</t>
  </si>
  <si>
    <t>西北有色金属研究院</t>
  </si>
  <si>
    <r>
      <rPr>
        <sz val="11"/>
        <color indexed="8"/>
        <rFont val="宋体"/>
        <charset val="134"/>
      </rPr>
      <t>陕西省西安市未央区未央路</t>
    </r>
    <r>
      <rPr>
        <sz val="11"/>
        <color indexed="8"/>
        <rFont val="Tahoma"/>
        <charset val="129"/>
      </rPr>
      <t>96</t>
    </r>
    <r>
      <rPr>
        <sz val="11"/>
        <color indexed="8"/>
        <rFont val="宋体"/>
        <charset val="134"/>
      </rPr>
      <t>号附</t>
    </r>
    <r>
      <rPr>
        <sz val="11"/>
        <color indexed="8"/>
        <rFont val="Tahoma"/>
        <charset val="129"/>
      </rPr>
      <t>1</t>
    </r>
    <r>
      <rPr>
        <sz val="11"/>
        <color indexed="8"/>
        <rFont val="宋体"/>
        <charset val="134"/>
      </rPr>
      <t>号</t>
    </r>
  </si>
  <si>
    <t>左凯凯</t>
  </si>
  <si>
    <t>610502****10153417</t>
  </si>
  <si>
    <t>西安市热力总公司</t>
  </si>
  <si>
    <t>陕西省渭南市临渭区崇凝镇左家村四组</t>
  </si>
  <si>
    <r>
      <rPr>
        <sz val="11"/>
        <color indexed="8"/>
        <rFont val="宋体"/>
        <charset val="134"/>
      </rPr>
      <t>成员</t>
    </r>
    <r>
      <rPr>
        <sz val="11"/>
        <color indexed="8"/>
        <rFont val="Tahoma"/>
        <charset val="129"/>
      </rPr>
      <t>1</t>
    </r>
  </si>
  <si>
    <t>杨小艳</t>
  </si>
  <si>
    <t>610527****0604272X</t>
  </si>
  <si>
    <t>陕西省渭南市白水县西固镇杨家村三组</t>
  </si>
  <si>
    <t>邵阿曼</t>
  </si>
  <si>
    <t>610427****02110026</t>
  </si>
  <si>
    <t>陕西中国旅行社有限责任公司经开区未央路分公司</t>
  </si>
  <si>
    <r>
      <rPr>
        <sz val="11"/>
        <color indexed="8"/>
        <rFont val="宋体"/>
        <charset val="134"/>
      </rPr>
      <t>西安市未央区二府庄</t>
    </r>
    <r>
      <rPr>
        <sz val="11"/>
        <color indexed="8"/>
        <rFont val="Tahoma"/>
        <charset val="129"/>
      </rPr>
      <t>1</t>
    </r>
    <r>
      <rPr>
        <sz val="11"/>
        <color indexed="8"/>
        <rFont val="宋体"/>
        <charset val="134"/>
      </rPr>
      <t>号付</t>
    </r>
    <r>
      <rPr>
        <sz val="11"/>
        <color indexed="8"/>
        <rFont val="Tahoma"/>
        <charset val="129"/>
      </rPr>
      <t>1</t>
    </r>
    <r>
      <rPr>
        <sz val="11"/>
        <color indexed="8"/>
        <rFont val="宋体"/>
        <charset val="134"/>
      </rPr>
      <t>号</t>
    </r>
  </si>
  <si>
    <t>离异</t>
  </si>
  <si>
    <t>赵瑞熙</t>
  </si>
  <si>
    <t>610430****07250050</t>
  </si>
  <si>
    <r>
      <rPr>
        <sz val="11"/>
        <color indexed="8"/>
        <rFont val="宋体"/>
        <charset val="134"/>
      </rPr>
      <t>陕西省淳化县马家镇永丰村</t>
    </r>
    <r>
      <rPr>
        <sz val="11"/>
        <color indexed="8"/>
        <rFont val="Tahoma"/>
        <charset val="129"/>
      </rPr>
      <t>170</t>
    </r>
    <r>
      <rPr>
        <sz val="11"/>
        <color indexed="8"/>
        <rFont val="宋体"/>
        <charset val="134"/>
      </rPr>
      <t>号</t>
    </r>
  </si>
  <si>
    <t>10</t>
  </si>
  <si>
    <t>魏盛松</t>
  </si>
  <si>
    <t>612527****0221185X</t>
  </si>
  <si>
    <t>西北石油管道公司</t>
  </si>
  <si>
    <t>陕西柞水县兴坪镇双善村</t>
  </si>
  <si>
    <t>11</t>
  </si>
  <si>
    <t>李婷辉</t>
  </si>
  <si>
    <t>142625****10121045</t>
  </si>
  <si>
    <t>龙首商业街汇香坊化妆品</t>
  </si>
  <si>
    <t>12</t>
  </si>
  <si>
    <t>张乐</t>
  </si>
  <si>
    <t>610632****07060081</t>
  </si>
  <si>
    <t>未央区团结小学</t>
  </si>
  <si>
    <t>未央区张家堡联合社区</t>
  </si>
  <si>
    <t>侯明辉</t>
  </si>
  <si>
    <t>610528****01272437</t>
  </si>
  <si>
    <t>西安市公共交通总公司客车总厂第六保修厂</t>
  </si>
  <si>
    <t>陕西省富平县刘集镇黄塬村侯家组</t>
  </si>
  <si>
    <t>肖琳琳</t>
  </si>
  <si>
    <t>610528****12032448</t>
  </si>
  <si>
    <t>侯翾宇</t>
  </si>
  <si>
    <t>610528****06203034</t>
  </si>
  <si>
    <t>艾路路</t>
  </si>
  <si>
    <t>610602****09180058</t>
  </si>
  <si>
    <t>宝塔公路管理段</t>
  </si>
  <si>
    <t>史文慧</t>
  </si>
  <si>
    <t>610602****09140029</t>
  </si>
  <si>
    <t>延安市宝塔区工商银行</t>
  </si>
  <si>
    <t>陕西省延安市宝塔区南市办事处市场沟居委会</t>
  </si>
  <si>
    <t>艾明泽</t>
  </si>
  <si>
    <t>610602****05210018</t>
  </si>
  <si>
    <t>陕西省延安市宝塔区七里铺街138号院1号楼3单元101室</t>
  </si>
  <si>
    <t>曹勇</t>
  </si>
  <si>
    <t>610423****01261714</t>
  </si>
  <si>
    <t>锦园君逸物业管理处</t>
  </si>
  <si>
    <t>陕西省咸阳市泾阳县口镇东曹村曹东组62号</t>
  </si>
  <si>
    <t>大明宫</t>
  </si>
  <si>
    <t>彭秀梅</t>
  </si>
  <si>
    <t>412321****04223322</t>
  </si>
  <si>
    <t>西安市人大常委会机关印刷事务所</t>
  </si>
  <si>
    <t>河南省虞城县站集乡镐庄140</t>
  </si>
  <si>
    <t>曹润泽</t>
  </si>
  <si>
    <t>610423****0610171X</t>
  </si>
  <si>
    <t>上学</t>
  </si>
  <si>
    <t>郑群超</t>
  </si>
  <si>
    <t>610431****11065310</t>
  </si>
  <si>
    <t>乐清铠达置业有限公司</t>
  </si>
  <si>
    <t>未央区渭清南路28号</t>
  </si>
  <si>
    <t>谭家</t>
  </si>
  <si>
    <t>李驰</t>
  </si>
  <si>
    <t xml:space="preserve">本人 </t>
  </si>
  <si>
    <t>610122****05113114</t>
  </si>
  <si>
    <t>西安潜意识广告有限公司</t>
  </si>
  <si>
    <t>西安市蓝田县</t>
  </si>
  <si>
    <t>王珊珊</t>
  </si>
  <si>
    <t>610122****11253428</t>
  </si>
  <si>
    <t>宁迪</t>
  </si>
  <si>
    <t>610425****09140011</t>
  </si>
  <si>
    <t>西安杰赛通信技术工程有限公司</t>
  </si>
  <si>
    <t>白娟妮</t>
  </si>
  <si>
    <t>610424****02097620</t>
  </si>
  <si>
    <t>陕西信远建设项目管理集团有限公司</t>
  </si>
  <si>
    <t>西安市未央区二环北路西段288号附2号</t>
  </si>
  <si>
    <t>未央宫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</si>
</sst>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72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Tahoma"/>
      <charset val="129"/>
    </font>
    <font>
      <sz val="11"/>
      <color indexed="8"/>
      <name val="Tahoma"/>
      <charset val="129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Tahoma"/>
      <charset val="134"/>
    </font>
    <font>
      <sz val="11"/>
      <color rgb="FF9C0006"/>
      <name val="Tahoma"/>
      <charset val="134"/>
    </font>
    <font>
      <sz val="11"/>
      <color theme="1"/>
      <name val="宋体"/>
      <charset val="134"/>
      <scheme val="minor"/>
    </font>
    <font>
      <b/>
      <sz val="11"/>
      <color theme="3"/>
      <name val="Tahoma"/>
      <charset val="134"/>
    </font>
    <font>
      <sz val="18"/>
      <color theme="3"/>
      <name val="Tahoma"/>
      <charset val="134"/>
    </font>
    <font>
      <i/>
      <sz val="11"/>
      <color rgb="FF7F7F7F"/>
      <name val="Tahoma"/>
      <charset val="134"/>
    </font>
    <font>
      <b/>
      <sz val="11"/>
      <color rgb="FFFA7D00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sz val="11"/>
      <name val="Tahoma"/>
      <charset val="134"/>
    </font>
    <font>
      <sz val="11"/>
      <name val="Tahoma"/>
      <charset val="129"/>
    </font>
    <font>
      <sz val="11"/>
      <color theme="1"/>
      <name val="Tahoma"/>
      <charset val="129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Tahoma"/>
      <charset val="134"/>
    </font>
    <font>
      <b/>
      <sz val="11"/>
      <color indexed="9"/>
      <name val="Tahoma"/>
      <charset val="134"/>
    </font>
    <font>
      <sz val="11"/>
      <color rgb="FF006100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Tahoma"/>
      <charset val="134"/>
    </font>
    <font>
      <sz val="11"/>
      <color rgb="FF9C6500"/>
      <name val="宋体"/>
      <charset val="0"/>
      <scheme val="minor"/>
    </font>
    <font>
      <sz val="11"/>
      <color rgb="FF3F3F76"/>
      <name val="Tahoma"/>
      <charset val="134"/>
    </font>
    <font>
      <sz val="1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</borders>
  <cellStyleXfs count="563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49" fillId="0" borderId="0" applyNumberFormat="0" applyFill="0" applyBorder="0" applyProtection="0"/>
    <xf numFmtId="0" fontId="48" fillId="0" borderId="9" applyNumberFormat="0" applyFill="0" applyProtection="0"/>
    <xf numFmtId="0" fontId="35" fillId="6" borderId="3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47" fillId="14" borderId="3" applyNumberFormat="0" applyProtection="0"/>
    <xf numFmtId="0" fontId="34" fillId="4" borderId="0" applyNumberFormat="0" applyBorder="0" applyAlignment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51" fillId="0" borderId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10" borderId="0" applyNumberFormat="0" applyBorder="0" applyProtection="0"/>
    <xf numFmtId="0" fontId="46" fillId="0" borderId="0" applyNumberFormat="0" applyFill="0" applyBorder="0" applyProtection="0"/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14" fillId="21" borderId="0" applyNumberFormat="0" applyBorder="0" applyProtection="0"/>
    <xf numFmtId="0" fontId="50" fillId="0" borderId="0" applyProtection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31" fillId="5" borderId="5" applyNumberFormat="0" applyFont="0" applyAlignment="0" applyProtection="0">
      <alignment vertical="center"/>
    </xf>
    <xf numFmtId="0" fontId="51" fillId="0" borderId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10" borderId="0" applyNumberFormat="0" applyBorder="0" applyProtection="0"/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10" borderId="0" applyNumberFormat="0" applyBorder="0" applyProtection="0"/>
    <xf numFmtId="0" fontId="46" fillId="0" borderId="0" applyNumberFormat="0" applyFill="0" applyBorder="0" applyProtection="0"/>
    <xf numFmtId="0" fontId="47" fillId="14" borderId="3" applyNumberFormat="0" applyProtection="0"/>
    <xf numFmtId="0" fontId="33" fillId="0" borderId="4" applyNumberFormat="0" applyFill="0" applyAlignment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14" fillId="24" borderId="0" applyNumberFormat="0" applyBorder="0" applyProtection="0"/>
    <xf numFmtId="0" fontId="47" fillId="14" borderId="3" applyNumberFormat="0" applyProtection="0"/>
    <xf numFmtId="0" fontId="42" fillId="10" borderId="0" applyNumberFormat="0" applyBorder="0" applyProtection="0"/>
    <xf numFmtId="0" fontId="38" fillId="0" borderId="4" applyNumberFormat="0" applyFill="0" applyAlignment="0" applyProtection="0">
      <alignment vertical="center"/>
    </xf>
    <xf numFmtId="0" fontId="14" fillId="9" borderId="0" applyNumberFormat="0" applyBorder="0" applyProtection="0"/>
    <xf numFmtId="0" fontId="51" fillId="0" borderId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10" borderId="0" applyNumberFormat="0" applyBorder="0" applyProtection="0"/>
    <xf numFmtId="0" fontId="53" fillId="0" borderId="10" applyNumberFormat="0" applyFill="0" applyAlignment="0" applyProtection="0">
      <alignment vertical="center"/>
    </xf>
    <xf numFmtId="0" fontId="51" fillId="0" borderId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3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3" borderId="3" applyNumberFormat="0" applyAlignment="0" applyProtection="0">
      <alignment vertical="center"/>
    </xf>
    <xf numFmtId="0" fontId="62" fillId="26" borderId="13" applyNumberFormat="0" applyAlignment="0" applyProtection="0">
      <alignment vertical="center"/>
    </xf>
    <xf numFmtId="0" fontId="43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14" fillId="30" borderId="0" applyNumberFormat="0" applyBorder="0" applyProtection="0"/>
    <xf numFmtId="0" fontId="39" fillId="32" borderId="0" applyNumberFormat="0" applyBorder="0" applyAlignment="0" applyProtection="0">
      <alignment vertical="center"/>
    </xf>
    <xf numFmtId="0" fontId="41" fillId="0" borderId="7" applyNumberFormat="0" applyFill="0" applyProtection="0"/>
    <xf numFmtId="0" fontId="57" fillId="0" borderId="11" applyNumberFormat="0" applyFill="0" applyAlignment="0" applyProtection="0">
      <alignment vertical="center"/>
    </xf>
    <xf numFmtId="0" fontId="43" fillId="0" borderId="0">
      <alignment vertical="center"/>
    </xf>
    <xf numFmtId="0" fontId="63" fillId="0" borderId="9" applyNumberFormat="0" applyFill="0" applyAlignment="0" applyProtection="0">
      <alignment vertical="center"/>
    </xf>
    <xf numFmtId="0" fontId="42" fillId="10" borderId="0" applyNumberFormat="0" applyBorder="0" applyProtection="0"/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Protection="0"/>
    <xf numFmtId="0" fontId="66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9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37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4" fillId="39" borderId="0" applyNumberFormat="0" applyBorder="0" applyProtection="0"/>
    <xf numFmtId="0" fontId="34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42" borderId="0" applyNumberFormat="0" applyBorder="0" applyProtection="0"/>
    <xf numFmtId="0" fontId="47" fillId="14" borderId="3" applyNumberFormat="0" applyProtection="0"/>
    <xf numFmtId="0" fontId="34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7" fillId="14" borderId="3" applyNumberFormat="0" applyProtection="0"/>
    <xf numFmtId="0" fontId="34" fillId="46" borderId="0" applyNumberFormat="0" applyBorder="0" applyAlignment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14" fillId="0" borderId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7" fillId="14" borderId="3" applyNumberFormat="0" applyProtection="0"/>
    <xf numFmtId="0" fontId="34" fillId="49" borderId="0" applyNumberFormat="0" applyBorder="0" applyAlignment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14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42" fillId="10" borderId="0" applyNumberFormat="0" applyBorder="0" applyProtection="0"/>
    <xf numFmtId="0" fontId="46" fillId="0" borderId="0" applyNumberFormat="0" applyFill="0" applyBorder="0" applyProtection="0"/>
    <xf numFmtId="0" fontId="14" fillId="50" borderId="0" applyNumberFormat="0" applyBorder="0" applyProtection="0"/>
    <xf numFmtId="0" fontId="42" fillId="10" borderId="0" applyNumberFormat="0" applyBorder="0" applyProtection="0"/>
    <xf numFmtId="0" fontId="46" fillId="0" borderId="0" applyNumberFormat="0" applyFill="0" applyBorder="0" applyProtection="0"/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14" fillId="15" borderId="0" applyNumberFormat="0" applyBorder="0" applyProtection="0"/>
    <xf numFmtId="0" fontId="42" fillId="10" borderId="0" applyNumberFormat="0" applyBorder="0" applyProtection="0"/>
    <xf numFmtId="0" fontId="46" fillId="0" borderId="0" applyNumberFormat="0" applyFill="0" applyBorder="0" applyProtection="0"/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14" fillId="51" borderId="0" applyNumberFormat="0" applyBorder="0" applyProtection="0"/>
    <xf numFmtId="0" fontId="43" fillId="0" borderId="0">
      <alignment vertical="center"/>
    </xf>
    <xf numFmtId="0" fontId="65" fillId="52" borderId="0" applyNumberFormat="0" applyBorder="0" applyProtection="0"/>
    <xf numFmtId="0" fontId="65" fillId="53" borderId="0" applyNumberFormat="0" applyBorder="0" applyProtection="0"/>
    <xf numFmtId="0" fontId="65" fillId="54" borderId="0" applyNumberFormat="0" applyBorder="0" applyProtection="0"/>
    <xf numFmtId="0" fontId="65" fillId="55" borderId="0" applyNumberFormat="0" applyBorder="0" applyProtection="0"/>
    <xf numFmtId="0" fontId="65" fillId="56" borderId="0" applyNumberFormat="0" applyBorder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46" fillId="0" borderId="0" applyNumberFormat="0" applyFill="0" applyBorder="0" applyProtection="0"/>
    <xf numFmtId="0" fontId="59" fillId="0" borderId="12" applyNumberFormat="0" applyFill="0" applyProtection="0"/>
    <xf numFmtId="0" fontId="43" fillId="0" borderId="0">
      <alignment vertical="center"/>
    </xf>
    <xf numFmtId="0" fontId="43" fillId="0" borderId="0">
      <alignment vertical="center"/>
    </xf>
    <xf numFmtId="0" fontId="59" fillId="0" borderId="12" applyNumberFormat="0" applyFill="0" applyProtection="0"/>
    <xf numFmtId="0" fontId="43" fillId="0" borderId="0">
      <alignment vertical="center"/>
    </xf>
    <xf numFmtId="0" fontId="59" fillId="0" borderId="12" applyNumberFormat="0" applyFill="0" applyProtection="0"/>
    <xf numFmtId="0" fontId="43" fillId="0" borderId="0">
      <alignment vertical="center"/>
    </xf>
    <xf numFmtId="0" fontId="59" fillId="0" borderId="12" applyNumberFormat="0" applyFill="0" applyProtection="0"/>
    <xf numFmtId="0" fontId="43" fillId="0" borderId="0">
      <alignment vertical="center"/>
    </xf>
    <xf numFmtId="0" fontId="59" fillId="0" borderId="12" applyNumberFormat="0" applyFill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59" fillId="0" borderId="12" applyNumberFormat="0" applyFill="0" applyProtection="0"/>
    <xf numFmtId="0" fontId="45" fillId="0" borderId="0" applyNumberFormat="0" applyFill="0" applyBorder="0" applyProtection="0"/>
    <xf numFmtId="0" fontId="45" fillId="0" borderId="0" applyNumberFormat="0" applyFill="0" applyBorder="0" applyProtection="0"/>
    <xf numFmtId="0" fontId="45" fillId="0" borderId="0" applyNumberFormat="0" applyFill="0" applyBorder="0" applyProtection="0"/>
    <xf numFmtId="0" fontId="45" fillId="0" borderId="0" applyNumberFormat="0" applyFill="0" applyBorder="0" applyProtection="0"/>
    <xf numFmtId="0" fontId="43" fillId="0" borderId="0">
      <alignment vertical="center"/>
    </xf>
    <xf numFmtId="0" fontId="45" fillId="0" borderId="0" applyNumberFormat="0" applyFill="0" applyBorder="0" applyProtection="0"/>
    <xf numFmtId="0" fontId="43" fillId="0" borderId="0">
      <alignment vertical="center"/>
    </xf>
    <xf numFmtId="0" fontId="45" fillId="0" borderId="0" applyNumberFormat="0" applyFill="0" applyBorder="0" applyProtection="0"/>
    <xf numFmtId="0" fontId="43" fillId="0" borderId="0">
      <alignment vertical="center"/>
    </xf>
    <xf numFmtId="0" fontId="45" fillId="0" borderId="0" applyNumberFormat="0" applyFill="0" applyBorder="0" applyProtection="0"/>
    <xf numFmtId="0" fontId="43" fillId="0" borderId="0">
      <alignment vertical="center"/>
    </xf>
    <xf numFmtId="0" fontId="45" fillId="0" borderId="0" applyNumberFormat="0" applyFill="0" applyBorder="0" applyProtection="0"/>
    <xf numFmtId="0" fontId="43" fillId="0" borderId="0">
      <alignment vertical="center"/>
    </xf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41" fillId="0" borderId="7" applyNumberFormat="0" applyFill="0" applyProtection="0"/>
    <xf numFmtId="0" fontId="0" fillId="0" borderId="0">
      <alignment vertical="center"/>
    </xf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61" fillId="23" borderId="0" applyNumberFormat="0" applyBorder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0" fillId="0" borderId="0">
      <alignment vertical="center"/>
    </xf>
    <xf numFmtId="0" fontId="44" fillId="0" borderId="8" applyNumberFormat="0" applyFill="0" applyProtection="0"/>
    <xf numFmtId="0" fontId="0" fillId="0" borderId="0">
      <alignment vertical="center"/>
    </xf>
    <xf numFmtId="0" fontId="44" fillId="0" borderId="8" applyNumberFormat="0" applyFill="0" applyProtection="0"/>
    <xf numFmtId="0" fontId="0" fillId="0" borderId="0">
      <alignment vertical="center"/>
    </xf>
    <xf numFmtId="0" fontId="44" fillId="0" borderId="8" applyNumberFormat="0" applyFill="0" applyProtection="0"/>
    <xf numFmtId="0" fontId="68" fillId="0" borderId="0"/>
    <xf numFmtId="0" fontId="0" fillId="0" borderId="0">
      <alignment vertical="center"/>
    </xf>
    <xf numFmtId="0" fontId="44" fillId="0" borderId="8" applyNumberFormat="0" applyFill="0" applyProtection="0"/>
    <xf numFmtId="0" fontId="50" fillId="0" borderId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60" fillId="22" borderId="13" applyNumberFormat="0" applyProtection="0"/>
    <xf numFmtId="0" fontId="44" fillId="0" borderId="0" applyNumberFormat="0" applyFill="0" applyBorder="0" applyProtection="0"/>
    <xf numFmtId="0" fontId="60" fillId="22" borderId="13" applyNumberFormat="0" applyProtection="0"/>
    <xf numFmtId="0" fontId="44" fillId="0" borderId="0" applyNumberFormat="0" applyFill="0" applyBorder="0" applyProtection="0"/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44" fillId="0" borderId="0" applyNumberFormat="0" applyFill="0" applyBorder="0" applyProtection="0"/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44" fillId="0" borderId="0" applyNumberFormat="0" applyFill="0" applyBorder="0" applyProtection="0"/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Protection="0"/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Protection="0"/>
    <xf numFmtId="0" fontId="45" fillId="0" borderId="0" applyNumberFormat="0" applyFill="0" applyBorder="0" applyProtection="0"/>
    <xf numFmtId="0" fontId="45" fillId="0" borderId="0" applyNumberFormat="0" applyFill="0" applyBorder="0" applyProtection="0"/>
    <xf numFmtId="0" fontId="45" fillId="0" borderId="0" applyNumberFormat="0" applyFill="0" applyBorder="0" applyProtection="0"/>
    <xf numFmtId="0" fontId="0" fillId="0" borderId="0">
      <alignment vertical="center"/>
    </xf>
    <xf numFmtId="0" fontId="45" fillId="0" borderId="0" applyNumberFormat="0" applyFill="0" applyBorder="0" applyProtection="0"/>
    <xf numFmtId="0" fontId="0" fillId="0" borderId="0">
      <alignment vertical="center"/>
    </xf>
    <xf numFmtId="0" fontId="45" fillId="0" borderId="0" applyNumberFormat="0" applyFill="0" applyBorder="0" applyProtection="0"/>
    <xf numFmtId="0" fontId="42" fillId="10" borderId="0" applyNumberFormat="0" applyBorder="0" applyProtection="0"/>
    <xf numFmtId="0" fontId="42" fillId="10" borderId="0" applyNumberFormat="0" applyBorder="0" applyProtection="0"/>
    <xf numFmtId="0" fontId="42" fillId="10" borderId="0" applyNumberFormat="0" applyBorder="0" applyProtection="0"/>
    <xf numFmtId="0" fontId="43" fillId="0" borderId="0">
      <alignment vertical="center"/>
    </xf>
    <xf numFmtId="0" fontId="42" fillId="10" borderId="0" applyNumberFormat="0" applyBorder="0" applyProtection="0"/>
    <xf numFmtId="0" fontId="43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6" fillId="0" borderId="0" applyNumberFormat="0" applyFill="0" applyBorder="0" applyProtection="0"/>
    <xf numFmtId="0" fontId="43" fillId="0" borderId="0">
      <alignment vertical="center"/>
    </xf>
    <xf numFmtId="0" fontId="46" fillId="0" borderId="0" applyNumberForma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1" fillId="0" borderId="0" applyProtection="0">
      <alignment vertical="center"/>
    </xf>
    <xf numFmtId="0" fontId="43" fillId="0" borderId="0">
      <alignment vertical="center"/>
    </xf>
    <xf numFmtId="0" fontId="51" fillId="0" borderId="0" applyProtection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5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45" borderId="3" applyNumberFormat="0" applyProtection="0"/>
    <xf numFmtId="0" fontId="0" fillId="0" borderId="0">
      <alignment vertical="center"/>
    </xf>
    <xf numFmtId="0" fontId="67" fillId="45" borderId="3" applyNumberFormat="0" applyProtection="0"/>
    <xf numFmtId="0" fontId="0" fillId="0" borderId="0">
      <alignment vertical="center"/>
    </xf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60" fillId="22" borderId="1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20" fillId="0" borderId="0"/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20" fillId="0" borderId="0"/>
    <xf numFmtId="0" fontId="47" fillId="14" borderId="3" applyNumberFormat="0" applyProtection="0"/>
    <xf numFmtId="0" fontId="43" fillId="0" borderId="0">
      <alignment vertical="center"/>
    </xf>
    <xf numFmtId="0" fontId="50" fillId="0" borderId="0" applyProtection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18" fillId="0" borderId="0">
      <alignment vertical="center"/>
    </xf>
    <xf numFmtId="0" fontId="50" fillId="0" borderId="0" applyProtection="0">
      <alignment vertical="center"/>
    </xf>
    <xf numFmtId="0" fontId="52" fillId="0" borderId="0">
      <alignment vertical="center"/>
    </xf>
    <xf numFmtId="0" fontId="50" fillId="0" borderId="0" applyProtection="0">
      <alignment vertical="center"/>
    </xf>
    <xf numFmtId="0" fontId="60" fillId="22" borderId="13" applyNumberFormat="0" applyProtection="0"/>
    <xf numFmtId="0" fontId="52" fillId="0" borderId="0">
      <alignment vertical="center"/>
    </xf>
    <xf numFmtId="0" fontId="50" fillId="0" borderId="0" applyProtection="0">
      <alignment vertical="center"/>
    </xf>
    <xf numFmtId="0" fontId="60" fillId="22" borderId="13" applyNumberFormat="0" applyProtection="0"/>
    <xf numFmtId="0" fontId="52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20" fillId="0" borderId="0"/>
    <xf numFmtId="0" fontId="61" fillId="23" borderId="0" applyNumberFormat="0" applyBorder="0" applyProtection="0"/>
    <xf numFmtId="0" fontId="43" fillId="0" borderId="0">
      <alignment vertical="center"/>
    </xf>
    <xf numFmtId="0" fontId="60" fillId="22" borderId="13" applyNumberFormat="0" applyProtection="0"/>
    <xf numFmtId="0" fontId="0" fillId="0" borderId="0">
      <alignment vertical="center"/>
    </xf>
    <xf numFmtId="0" fontId="60" fillId="22" borderId="1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61" fillId="23" borderId="0" applyNumberFormat="0" applyBorder="0" applyProtection="0"/>
    <xf numFmtId="0" fontId="43" fillId="0" borderId="0">
      <alignment vertical="center"/>
    </xf>
    <xf numFmtId="0" fontId="49" fillId="0" borderId="0" applyNumberFormat="0" applyFill="0" applyBorder="0" applyProtection="0"/>
    <xf numFmtId="0" fontId="43" fillId="0" borderId="0">
      <alignment vertical="center"/>
    </xf>
    <xf numFmtId="0" fontId="49" fillId="0" borderId="0" applyNumberFormat="0" applyFill="0" applyBorder="0" applyProtection="0"/>
    <xf numFmtId="0" fontId="43" fillId="0" borderId="0">
      <alignment vertical="center"/>
    </xf>
    <xf numFmtId="0" fontId="49" fillId="0" borderId="0" applyNumberFormat="0" applyFill="0" applyBorder="0" applyProtection="0"/>
    <xf numFmtId="0" fontId="43" fillId="0" borderId="0">
      <alignment vertical="center"/>
    </xf>
    <xf numFmtId="0" fontId="49" fillId="0" borderId="0" applyNumberForma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0" fillId="0" borderId="0" applyProtection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61" fillId="23" borderId="0" applyNumberFormat="0" applyBorder="0" applyProtection="0"/>
    <xf numFmtId="0" fontId="61" fillId="23" borderId="0" applyNumberFormat="0" applyBorder="0" applyProtection="0"/>
    <xf numFmtId="0" fontId="61" fillId="23" borderId="0" applyNumberFormat="0" applyBorder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9" fillId="0" borderId="0" applyNumberFormat="0" applyFill="0" applyBorder="0" applyProtection="0"/>
    <xf numFmtId="0" fontId="48" fillId="0" borderId="9" applyNumberFormat="0" applyFill="0" applyProtection="0"/>
    <xf numFmtId="0" fontId="49" fillId="0" borderId="0" applyNumberFormat="0" applyFill="0" applyBorder="0" applyProtection="0"/>
    <xf numFmtId="0" fontId="48" fillId="0" borderId="9" applyNumberFormat="0" applyFill="0" applyProtection="0"/>
    <xf numFmtId="0" fontId="49" fillId="0" borderId="0" applyNumberFormat="0" applyFill="0" applyBorder="0" applyProtection="0"/>
    <xf numFmtId="0" fontId="48" fillId="0" borderId="9" applyNumberFormat="0" applyFill="0" applyProtection="0"/>
    <xf numFmtId="0" fontId="49" fillId="0" borderId="0" applyNumberFormat="0" applyFill="0" applyBorder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48" fillId="0" borderId="9" applyNumberFormat="0" applyFill="0" applyProtection="0"/>
    <xf numFmtId="0" fontId="60" fillId="22" borderId="13" applyNumberFormat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69" fillId="0" borderId="11" applyNumberFormat="0" applyFill="0" applyProtection="0"/>
    <xf numFmtId="0" fontId="14" fillId="57" borderId="5" applyNumberFormat="0" applyFont="0" applyProtection="0"/>
    <xf numFmtId="0" fontId="65" fillId="58" borderId="0" applyNumberFormat="0" applyBorder="0" applyProtection="0"/>
    <xf numFmtId="0" fontId="65" fillId="59" borderId="0" applyNumberFormat="0" applyBorder="0" applyProtection="0"/>
    <xf numFmtId="0" fontId="65" fillId="60" borderId="0" applyNumberFormat="0" applyBorder="0" applyProtection="0"/>
    <xf numFmtId="0" fontId="65" fillId="61" borderId="0" applyNumberFormat="0" applyBorder="0" applyProtection="0"/>
    <xf numFmtId="0" fontId="65" fillId="62" borderId="0" applyNumberFormat="0" applyBorder="0" applyProtection="0"/>
    <xf numFmtId="0" fontId="65" fillId="63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0" fillId="64" borderId="0" applyNumberFormat="0" applyBorder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71" fillId="14" borderId="14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  <xf numFmtId="0" fontId="67" fillId="45" borderId="3" applyNumberFormat="0" applyProtection="0"/>
  </cellStyleXfs>
  <cellXfs count="96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91" applyNumberFormat="1" applyFont="1" applyFill="1" applyBorder="1" applyAlignment="1">
      <alignment horizontal="center" vertical="center" wrapText="1"/>
    </xf>
    <xf numFmtId="0" fontId="2" fillId="2" borderId="1" xfId="191" applyFont="1" applyFill="1" applyBorder="1" applyAlignment="1">
      <alignment horizontal="center" vertical="center" wrapText="1"/>
    </xf>
    <xf numFmtId="0" fontId="3" fillId="2" borderId="1" xfId="191" applyFont="1" applyFill="1" applyBorder="1" applyAlignment="1">
      <alignment horizontal="center" vertical="center" wrapText="1"/>
    </xf>
    <xf numFmtId="0" fontId="3" fillId="2" borderId="1" xfId="19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11" fillId="0" borderId="1" xfId="305" applyNumberFormat="1" applyFont="1" applyBorder="1" applyAlignment="1">
      <alignment horizontal="center" vertical="center"/>
    </xf>
    <xf numFmtId="49" fontId="10" fillId="0" borderId="1" xfId="305" applyNumberFormat="1" applyFont="1" applyBorder="1" applyAlignment="1">
      <alignment horizontal="center" vertical="center"/>
    </xf>
    <xf numFmtId="49" fontId="10" fillId="0" borderId="1" xfId="46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1" fillId="0" borderId="1" xfId="289" applyNumberFormat="1" applyFont="1" applyBorder="1" applyAlignment="1">
      <alignment horizontal="center" vertical="center"/>
    </xf>
    <xf numFmtId="49" fontId="10" fillId="0" borderId="1" xfId="289" applyNumberFormat="1" applyFont="1" applyBorder="1" applyAlignment="1">
      <alignment horizontal="center" vertical="center"/>
    </xf>
    <xf numFmtId="49" fontId="10" fillId="0" borderId="1" xfId="298" applyNumberFormat="1" applyFont="1" applyBorder="1" applyAlignment="1">
      <alignment horizontal="center" vertical="center"/>
    </xf>
    <xf numFmtId="0" fontId="14" fillId="0" borderId="1" xfId="237" applyBorder="1" applyAlignment="1">
      <alignment horizontal="center"/>
    </xf>
    <xf numFmtId="49" fontId="11" fillId="0" borderId="1" xfId="237" applyNumberFormat="1" applyFont="1" applyBorder="1" applyAlignment="1">
      <alignment horizontal="center" vertical="center"/>
    </xf>
    <xf numFmtId="49" fontId="10" fillId="0" borderId="1" xfId="237" applyNumberFormat="1" applyFont="1" applyBorder="1" applyAlignment="1">
      <alignment horizontal="center" vertical="center"/>
    </xf>
    <xf numFmtId="49" fontId="10" fillId="0" borderId="1" xfId="237" applyNumberFormat="1" applyFont="1" applyBorder="1" applyAlignment="1">
      <alignment horizontal="center" vertical="center" wrapText="1"/>
    </xf>
    <xf numFmtId="0" fontId="14" fillId="0" borderId="1" xfId="245" applyBorder="1" applyAlignment="1">
      <alignment horizontal="center"/>
    </xf>
    <xf numFmtId="49" fontId="11" fillId="0" borderId="1" xfId="245" applyNumberFormat="1" applyFont="1" applyBorder="1" applyAlignment="1">
      <alignment horizontal="center" vertical="center"/>
    </xf>
    <xf numFmtId="49" fontId="10" fillId="0" borderId="1" xfId="245" applyNumberFormat="1" applyFont="1" applyBorder="1" applyAlignment="1">
      <alignment horizontal="center" vertical="center"/>
    </xf>
    <xf numFmtId="49" fontId="10" fillId="0" borderId="1" xfId="245" applyNumberFormat="1" applyFont="1" applyBorder="1" applyAlignment="1">
      <alignment horizontal="center" vertical="center" wrapText="1"/>
    </xf>
    <xf numFmtId="49" fontId="10" fillId="0" borderId="1" xfId="280" applyNumberFormat="1" applyFont="1" applyFill="1" applyBorder="1" applyAlignment="1">
      <alignment horizontal="center" vertical="center" wrapText="1"/>
    </xf>
    <xf numFmtId="49" fontId="15" fillId="0" borderId="1" xfId="280" applyNumberFormat="1" applyFont="1" applyBorder="1" applyAlignment="1">
      <alignment horizontal="center" vertical="center"/>
    </xf>
    <xf numFmtId="49" fontId="16" fillId="0" borderId="1" xfId="280" applyNumberFormat="1" applyFont="1" applyBorder="1" applyAlignment="1">
      <alignment horizontal="center" vertical="center"/>
    </xf>
    <xf numFmtId="49" fontId="17" fillId="0" borderId="1" xfId="302" applyNumberFormat="1" applyFont="1" applyBorder="1" applyAlignment="1">
      <alignment horizontal="center"/>
    </xf>
    <xf numFmtId="49" fontId="16" fillId="0" borderId="1" xfId="302" applyNumberFormat="1" applyFont="1" applyBorder="1" applyAlignment="1">
      <alignment horizontal="center"/>
    </xf>
    <xf numFmtId="49" fontId="16" fillId="0" borderId="1" xfId="356" applyNumberFormat="1" applyFont="1" applyBorder="1" applyAlignment="1">
      <alignment horizontal="center"/>
    </xf>
    <xf numFmtId="49" fontId="18" fillId="0" borderId="1" xfId="356" applyNumberFormat="1" applyFont="1" applyBorder="1" applyAlignment="1">
      <alignment horizontal="center"/>
    </xf>
    <xf numFmtId="49" fontId="16" fillId="0" borderId="1" xfId="385" applyNumberFormat="1" applyFont="1" applyBorder="1" applyAlignment="1">
      <alignment horizontal="center"/>
    </xf>
    <xf numFmtId="49" fontId="15" fillId="0" borderId="1" xfId="385" applyNumberFormat="1" applyFont="1" applyBorder="1" applyAlignment="1">
      <alignment horizontal="center"/>
    </xf>
    <xf numFmtId="49" fontId="17" fillId="0" borderId="1" xfId="407" applyNumberFormat="1" applyFont="1" applyBorder="1" applyAlignment="1">
      <alignment horizontal="center"/>
    </xf>
    <xf numFmtId="49" fontId="16" fillId="0" borderId="1" xfId="407" applyNumberFormat="1" applyFont="1" applyBorder="1" applyAlignment="1">
      <alignment horizontal="center"/>
    </xf>
    <xf numFmtId="49" fontId="17" fillId="0" borderId="1" xfId="63" applyNumberFormat="1" applyFont="1" applyBorder="1" applyAlignment="1">
      <alignment horizontal="center"/>
    </xf>
    <xf numFmtId="49" fontId="16" fillId="0" borderId="1" xfId="63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6" fillId="0" borderId="1" xfId="63" applyNumberFormat="1" applyFont="1" applyFill="1" applyBorder="1" applyAlignment="1">
      <alignment horizontal="center"/>
    </xf>
    <xf numFmtId="0" fontId="20" fillId="0" borderId="1" xfId="409" applyFont="1" applyFill="1" applyBorder="1" applyAlignment="1">
      <alignment horizontal="center" vertical="center"/>
    </xf>
    <xf numFmtId="0" fontId="20" fillId="0" borderId="1" xfId="376" applyFont="1" applyFill="1" applyBorder="1" applyAlignment="1">
      <alignment horizontal="center" vertical="center"/>
    </xf>
    <xf numFmtId="49" fontId="11" fillId="0" borderId="1" xfId="323" applyNumberFormat="1" applyFont="1" applyBorder="1" applyAlignment="1">
      <alignment horizontal="center" vertical="center"/>
    </xf>
    <xf numFmtId="49" fontId="10" fillId="0" borderId="1" xfId="323" applyNumberFormat="1" applyFont="1" applyBorder="1" applyAlignment="1">
      <alignment horizontal="center" vertical="center"/>
    </xf>
    <xf numFmtId="0" fontId="21" fillId="0" borderId="1" xfId="431" applyFont="1" applyBorder="1" applyAlignment="1">
      <alignment horizontal="center" vertical="center"/>
    </xf>
    <xf numFmtId="0" fontId="7" fillId="0" borderId="1" xfId="431" applyFont="1" applyBorder="1" applyAlignment="1">
      <alignment horizontal="center" vertical="center"/>
    </xf>
    <xf numFmtId="0" fontId="8" fillId="0" borderId="1" xfId="431" applyFont="1" applyBorder="1" applyAlignment="1">
      <alignment horizontal="center" vertical="center"/>
    </xf>
    <xf numFmtId="0" fontId="21" fillId="0" borderId="1" xfId="443" applyFont="1" applyFill="1" applyBorder="1" applyAlignment="1">
      <alignment horizontal="center" vertical="center" wrapText="1"/>
    </xf>
    <xf numFmtId="0" fontId="7" fillId="0" borderId="1" xfId="443" applyFont="1" applyFill="1" applyBorder="1" applyAlignment="1">
      <alignment horizontal="center" vertical="center"/>
    </xf>
    <xf numFmtId="0" fontId="8" fillId="0" borderId="1" xfId="443" applyFont="1" applyFill="1" applyBorder="1" applyAlignment="1">
      <alignment horizontal="center" vertical="center"/>
    </xf>
    <xf numFmtId="0" fontId="8" fillId="0" borderId="1" xfId="443" applyFont="1" applyFill="1" applyBorder="1" applyAlignment="1">
      <alignment horizontal="center" vertical="center" wrapText="1"/>
    </xf>
    <xf numFmtId="0" fontId="21" fillId="0" borderId="1" xfId="432" applyFont="1" applyFill="1" applyBorder="1" applyAlignment="1">
      <alignment horizontal="center" vertical="center" wrapText="1"/>
    </xf>
    <xf numFmtId="0" fontId="22" fillId="0" borderId="1" xfId="432" applyFont="1" applyFill="1" applyBorder="1" applyAlignment="1">
      <alignment horizontal="center" vertical="center" wrapText="1"/>
    </xf>
    <xf numFmtId="0" fontId="23" fillId="0" borderId="1" xfId="66" applyFont="1" applyFill="1" applyBorder="1" applyAlignment="1">
      <alignment horizontal="center" vertical="center" wrapText="1"/>
    </xf>
    <xf numFmtId="0" fontId="24" fillId="0" borderId="1" xfId="432" applyFont="1" applyFill="1" applyBorder="1" applyAlignment="1">
      <alignment horizontal="center" vertical="center" wrapText="1"/>
    </xf>
    <xf numFmtId="0" fontId="23" fillId="0" borderId="1" xfId="275" applyFont="1" applyFill="1" applyBorder="1" applyAlignment="1">
      <alignment horizontal="center" vertical="center" wrapText="1"/>
    </xf>
    <xf numFmtId="0" fontId="25" fillId="0" borderId="1" xfId="221" applyFont="1" applyBorder="1" applyAlignment="1" applyProtection="1">
      <alignment horizontal="center" vertical="center" wrapText="1"/>
    </xf>
    <xf numFmtId="0" fontId="21" fillId="0" borderId="1" xfId="136" applyFont="1" applyFill="1" applyBorder="1" applyAlignment="1">
      <alignment horizontal="center" vertical="center"/>
    </xf>
    <xf numFmtId="0" fontId="7" fillId="0" borderId="1" xfId="136" applyFont="1" applyFill="1" applyBorder="1" applyAlignment="1">
      <alignment horizontal="center" vertical="center"/>
    </xf>
    <xf numFmtId="0" fontId="8" fillId="0" borderId="1" xfId="136" applyFont="1" applyFill="1" applyBorder="1" applyAlignment="1">
      <alignment horizontal="center" vertical="center"/>
    </xf>
    <xf numFmtId="0" fontId="21" fillId="0" borderId="1" xfId="136" applyFont="1" applyFill="1" applyBorder="1" applyAlignment="1">
      <alignment horizontal="center" vertical="center" wrapText="1"/>
    </xf>
    <xf numFmtId="0" fontId="8" fillId="0" borderId="1" xfId="136" applyFont="1" applyFill="1" applyBorder="1" applyAlignment="1">
      <alignment horizontal="center" vertical="center" wrapText="1"/>
    </xf>
    <xf numFmtId="0" fontId="21" fillId="0" borderId="1" xfId="143" applyFont="1" applyFill="1" applyBorder="1" applyAlignment="1">
      <alignment horizontal="center" vertical="center" wrapText="1"/>
    </xf>
    <xf numFmtId="0" fontId="26" fillId="0" borderId="1" xfId="143" applyFont="1" applyFill="1" applyBorder="1" applyAlignment="1">
      <alignment horizontal="center" vertical="center" wrapText="1"/>
    </xf>
    <xf numFmtId="0" fontId="27" fillId="0" borderId="1" xfId="14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/>
    </xf>
    <xf numFmtId="49" fontId="10" fillId="0" borderId="1" xfId="239" applyNumberFormat="1" applyFont="1" applyBorder="1" applyAlignment="1">
      <alignment horizontal="center" vertical="center"/>
    </xf>
    <xf numFmtId="49" fontId="10" fillId="0" borderId="1" xfId="248" applyNumberFormat="1" applyFont="1" applyBorder="1" applyAlignment="1">
      <alignment horizontal="center" vertical="center"/>
    </xf>
    <xf numFmtId="49" fontId="16" fillId="0" borderId="1" xfId="290" applyNumberFormat="1" applyFont="1" applyBorder="1" applyAlignment="1">
      <alignment horizontal="center" vertical="center"/>
    </xf>
    <xf numFmtId="49" fontId="16" fillId="0" borderId="1" xfId="304" applyNumberFormat="1" applyFont="1" applyBorder="1" applyAlignment="1">
      <alignment horizontal="center"/>
    </xf>
    <xf numFmtId="49" fontId="16" fillId="0" borderId="1" xfId="62" applyNumberFormat="1" applyFont="1" applyBorder="1" applyAlignment="1">
      <alignment horizontal="center"/>
    </xf>
    <xf numFmtId="49" fontId="16" fillId="0" borderId="1" xfId="398" applyNumberFormat="1" applyFont="1" applyBorder="1" applyAlignment="1">
      <alignment horizontal="center"/>
    </xf>
    <xf numFmtId="49" fontId="16" fillId="0" borderId="1" xfId="357" applyNumberFormat="1" applyFont="1" applyBorder="1" applyAlignment="1">
      <alignment horizontal="center"/>
    </xf>
    <xf numFmtId="49" fontId="16" fillId="0" borderId="1" xfId="386" applyNumberFormat="1" applyFont="1" applyBorder="1" applyAlignment="1">
      <alignment horizontal="center"/>
    </xf>
    <xf numFmtId="0" fontId="20" fillId="0" borderId="1" xfId="380" applyFont="1" applyFill="1" applyBorder="1" applyAlignment="1">
      <alignment horizontal="center" vertical="center"/>
    </xf>
    <xf numFmtId="49" fontId="10" fillId="0" borderId="1" xfId="326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1" xfId="444" applyFont="1" applyFill="1" applyBorder="1" applyAlignment="1">
      <alignment horizontal="center" vertical="center"/>
    </xf>
    <xf numFmtId="0" fontId="30" fillId="0" borderId="1" xfId="485" applyFont="1" applyBorder="1" applyAlignment="1">
      <alignment horizontal="center" vertical="center"/>
    </xf>
    <xf numFmtId="0" fontId="8" fillId="0" borderId="1" xfId="139" applyFont="1" applyFill="1" applyBorder="1" applyAlignment="1">
      <alignment horizontal="center" vertical="center"/>
    </xf>
    <xf numFmtId="0" fontId="27" fillId="0" borderId="1" xfId="466" applyFont="1" applyFill="1" applyBorder="1" applyAlignment="1">
      <alignment horizontal="center" vertical="center" wrapText="1"/>
    </xf>
  </cellXfs>
  <cellStyles count="563">
    <cellStyle name="常规" xfId="0" builtinId="0"/>
    <cellStyle name="货币[0]" xfId="1" builtinId="7"/>
    <cellStyle name="20% - 强调文字颜色 3" xfId="2" builtinId="38"/>
    <cellStyle name="40% - 强调文字3" xfId="3"/>
    <cellStyle name="警告文本 14" xfId="4"/>
    <cellStyle name="汇总 6" xfId="5"/>
    <cellStyle name="输入" xfId="6" builtinId="20"/>
    <cellStyle name="货币" xfId="7" builtinId="4"/>
    <cellStyle name="常规 39" xfId="8"/>
    <cellStyle name="常规 28 8" xfId="9"/>
    <cellStyle name="常规 2 26" xfId="10"/>
    <cellStyle name="常规 2 31" xfId="11"/>
    <cellStyle name="千位分隔[0]" xfId="12" builtinId="6"/>
    <cellStyle name="计算 2" xfId="13"/>
    <cellStyle name="40% - 强调文字颜色 3" xfId="14" builtinId="39"/>
    <cellStyle name="常规 26 2" xfId="15"/>
    <cellStyle name="常规 31 2" xfId="16"/>
    <cellStyle name="差" xfId="17" builtinId="27"/>
    <cellStyle name="常规 7 3" xfId="18"/>
    <cellStyle name="千位分隔" xfId="19" builtinId="3"/>
    <cellStyle name="常规 4 13" xfId="20"/>
    <cellStyle name="60% - 强调文字颜色 3" xfId="21" builtinId="40"/>
    <cellStyle name="超链接" xfId="22" builtinId="8"/>
    <cellStyle name="百分比" xfId="23" builtinId="5"/>
    <cellStyle name="已访问的超链接" xfId="24" builtinId="9"/>
    <cellStyle name="差 4" xfId="25"/>
    <cellStyle name="解释性文本 7" xfId="26"/>
    <cellStyle name="计算 11" xfId="27"/>
    <cellStyle name="常规 26 11" xfId="28"/>
    <cellStyle name="常规 31 11" xfId="29"/>
    <cellStyle name="20% - 强调文字3" xfId="30"/>
    <cellStyle name="常规 6" xfId="31"/>
    <cellStyle name="好 14" xfId="32"/>
    <cellStyle name="常规 6 13" xfId="33"/>
    <cellStyle name="注释" xfId="34" builtinId="10"/>
    <cellStyle name="常规 4 12" xfId="35"/>
    <cellStyle name="60% - 强调文字颜色 2" xfId="36" builtinId="36"/>
    <cellStyle name="差 9" xfId="37"/>
    <cellStyle name="标题 4" xfId="38" builtinId="19"/>
    <cellStyle name="警告文本" xfId="39" builtinId="11"/>
    <cellStyle name="常规 6 5" xfId="40"/>
    <cellStyle name="常规 5 2" xfId="41"/>
    <cellStyle name="标题" xfId="42" builtinId="15"/>
    <cellStyle name="解释性文本" xfId="43" builtinId="53"/>
    <cellStyle name="差 6" xfId="44"/>
    <cellStyle name="解释性文本 9" xfId="45"/>
    <cellStyle name="计算 13" xfId="46"/>
    <cellStyle name="标题 1" xfId="47" builtinId="16"/>
    <cellStyle name="常规 26 13" xfId="48"/>
    <cellStyle name="常规 31 13" xfId="49"/>
    <cellStyle name="20% - 强调文字5" xfId="50"/>
    <cellStyle name="计算 14" xfId="51"/>
    <cellStyle name="差 7" xfId="52"/>
    <cellStyle name="标题 2" xfId="53" builtinId="17"/>
    <cellStyle name="20% - 强调文字6" xfId="54"/>
    <cellStyle name="常规 4 11" xfId="55"/>
    <cellStyle name="60% - 强调文字颜色 1" xfId="56" builtinId="32"/>
    <cellStyle name="差 8" xfId="57"/>
    <cellStyle name="标题 3" xfId="58" builtinId="18"/>
    <cellStyle name="常规 4 14" xfId="59"/>
    <cellStyle name="60% - 强调文字颜色 4" xfId="60" builtinId="44"/>
    <cellStyle name="输出" xfId="61" builtinId="21"/>
    <cellStyle name="常规 26" xfId="62"/>
    <cellStyle name="常规 31" xfId="63"/>
    <cellStyle name="计算" xfId="64" builtinId="22"/>
    <cellStyle name="检查单元格" xfId="65" builtinId="23"/>
    <cellStyle name="常规 13 5" xfId="66"/>
    <cellStyle name="20% - 强调文字颜色 6" xfId="67" builtinId="50"/>
    <cellStyle name="40% - 强调文字6" xfId="68"/>
    <cellStyle name="强调文字颜色 2" xfId="69" builtinId="33"/>
    <cellStyle name="标题 2 11" xfId="70"/>
    <cellStyle name="链接单元格" xfId="71" builtinId="24"/>
    <cellStyle name="常规 15 8" xfId="72"/>
    <cellStyle name="汇总" xfId="73" builtinId="25"/>
    <cellStyle name="差 12" xfId="74"/>
    <cellStyle name="好" xfId="75" builtinId="26"/>
    <cellStyle name="60% - 强调文字4" xfId="76"/>
    <cellStyle name="适中" xfId="77" builtinId="28"/>
    <cellStyle name="20% - 强调文字颜色 5" xfId="78" builtinId="46"/>
    <cellStyle name="40% - 强调文字5" xfId="79"/>
    <cellStyle name="强调文字颜色 1" xfId="80" builtinId="29"/>
    <cellStyle name="20% - 强调文字颜色 1" xfId="81" builtinId="30"/>
    <cellStyle name="40% - 强调文字1" xfId="82"/>
    <cellStyle name="40% - 强调文字颜色 1" xfId="83" builtinId="31"/>
    <cellStyle name="20% - 强调文字颜色 2" xfId="84" builtinId="34"/>
    <cellStyle name="40% - 强调文字2" xfId="85"/>
    <cellStyle name="40% - 强调文字颜色 2" xfId="86" builtinId="35"/>
    <cellStyle name="强调文字颜色 3" xfId="87" builtinId="37"/>
    <cellStyle name="强调文字颜色 4" xfId="88" builtinId="41"/>
    <cellStyle name="20% - 强调文字颜色 4" xfId="89" builtinId="42"/>
    <cellStyle name="40% - 强调文字4" xfId="90"/>
    <cellStyle name="计算 3" xfId="91"/>
    <cellStyle name="40% - 强调文字颜色 4" xfId="92" builtinId="43"/>
    <cellStyle name="常规 26 3" xfId="93"/>
    <cellStyle name="常规 31 3" xfId="94"/>
    <cellStyle name="强调文字颜色 5" xfId="95" builtinId="45"/>
    <cellStyle name="计算 4" xfId="96"/>
    <cellStyle name="40% - 强调文字颜色 5" xfId="97" builtinId="47"/>
    <cellStyle name="常规 26 4" xfId="98"/>
    <cellStyle name="常规 31 4" xfId="99"/>
    <cellStyle name="常规 4 15" xfId="100"/>
    <cellStyle name="60% - 强调文字颜色 5" xfId="101" builtinId="48"/>
    <cellStyle name="强调文字颜色 6" xfId="102" builtinId="49"/>
    <cellStyle name="计算 5" xfId="103"/>
    <cellStyle name="40% - 强调文字颜色 6" xfId="104" builtinId="51"/>
    <cellStyle name="常规 26 5" xfId="105"/>
    <cellStyle name="常规 31 5" xfId="106"/>
    <cellStyle name="常规 4 16" xfId="107"/>
    <cellStyle name="60% - 强调文字颜色 6" xfId="108" builtinId="52"/>
    <cellStyle name="差 2" xfId="109"/>
    <cellStyle name="解释性文本 5" xfId="110"/>
    <cellStyle name="20% - 强调文字1" xfId="111"/>
    <cellStyle name="差 3" xfId="112"/>
    <cellStyle name="解释性文本 6" xfId="113"/>
    <cellStyle name="计算 10" xfId="114"/>
    <cellStyle name="常规 26 10" xfId="115"/>
    <cellStyle name="常规 31 10" xfId="116"/>
    <cellStyle name="20% - 强调文字2" xfId="117"/>
    <cellStyle name="差 5" xfId="118"/>
    <cellStyle name="解释性文本 8" xfId="119"/>
    <cellStyle name="计算 12" xfId="120"/>
    <cellStyle name="常规 26 12" xfId="121"/>
    <cellStyle name="常规 31 12" xfId="122"/>
    <cellStyle name="20% - 强调文字4" xfId="123"/>
    <cellStyle name="常规 7 9" xfId="124"/>
    <cellStyle name="60% - 强调文字1" xfId="125"/>
    <cellStyle name="60% - 强调文字2" xfId="126"/>
    <cellStyle name="60% - 强调文字3" xfId="127"/>
    <cellStyle name="60% - 强调文字5" xfId="128"/>
    <cellStyle name="60% - 强调文字6" xfId="129"/>
    <cellStyle name="标题 1 10" xfId="130"/>
    <cellStyle name="标题 1 11" xfId="131"/>
    <cellStyle name="标题 1 12" xfId="132"/>
    <cellStyle name="标题 1 13" xfId="133"/>
    <cellStyle name="解释性文本 2" xfId="134"/>
    <cellStyle name="标题 1 14" xfId="135"/>
    <cellStyle name="常规 46" xfId="136"/>
    <cellStyle name="常规 51" xfId="137"/>
    <cellStyle name="标题 1 2" xfId="138"/>
    <cellStyle name="常规 47" xfId="139"/>
    <cellStyle name="标题 1 3" xfId="140"/>
    <cellStyle name="常规 48" xfId="141"/>
    <cellStyle name="标题 1 4" xfId="142"/>
    <cellStyle name="常规 49" xfId="143"/>
    <cellStyle name="标题 1 5" xfId="144"/>
    <cellStyle name="标题 1 6" xfId="145"/>
    <cellStyle name="标题 1 7" xfId="146"/>
    <cellStyle name="标题 1 8" xfId="147"/>
    <cellStyle name="标题 1 9" xfId="148"/>
    <cellStyle name="标题 10" xfId="149"/>
    <cellStyle name="标题 11" xfId="150"/>
    <cellStyle name="标题 12" xfId="151"/>
    <cellStyle name="标题 13" xfId="152"/>
    <cellStyle name="常规 15 2" xfId="153"/>
    <cellStyle name="标题 14" xfId="154"/>
    <cellStyle name="常规 15 3" xfId="155"/>
    <cellStyle name="标题 15" xfId="156"/>
    <cellStyle name="常规 15 4" xfId="157"/>
    <cellStyle name="标题 16" xfId="158"/>
    <cellStyle name="常规 15 5" xfId="159"/>
    <cellStyle name="标题 17" xfId="160"/>
    <cellStyle name="常规 14 9" xfId="161"/>
    <cellStyle name="标题 2 10" xfId="162"/>
    <cellStyle name="标题 2 12" xfId="163"/>
    <cellStyle name="标题 2 13" xfId="164"/>
    <cellStyle name="标题 2 14" xfId="165"/>
    <cellStyle name="标题 2 2" xfId="166"/>
    <cellStyle name="标题 2 3" xfId="167"/>
    <cellStyle name="标题 2 4" xfId="168"/>
    <cellStyle name="标题 2 5" xfId="169"/>
    <cellStyle name="标题 2 6" xfId="170"/>
    <cellStyle name="标题 2 7" xfId="171"/>
    <cellStyle name="标题 2 8" xfId="172"/>
    <cellStyle name="标题 2 9" xfId="173"/>
    <cellStyle name="常规 24 9" xfId="174"/>
    <cellStyle name="标题 3 10" xfId="175"/>
    <cellStyle name="标题 3 11" xfId="176"/>
    <cellStyle name="标题 3 12" xfId="177"/>
    <cellStyle name="标题 3 13" xfId="178"/>
    <cellStyle name="好 2" xfId="179"/>
    <cellStyle name="标题 3 14" xfId="180"/>
    <cellStyle name="标题 3 2" xfId="181"/>
    <cellStyle name="标题 3 3" xfId="182"/>
    <cellStyle name="标题 3 4" xfId="183"/>
    <cellStyle name="标题 3 5" xfId="184"/>
    <cellStyle name="常规 24 2" xfId="185"/>
    <cellStyle name="标题 3 6" xfId="186"/>
    <cellStyle name="常规 24 3" xfId="187"/>
    <cellStyle name="标题 3 7" xfId="188"/>
    <cellStyle name="常规 24 4" xfId="189"/>
    <cellStyle name="标题 3 8" xfId="190"/>
    <cellStyle name="常规_莲湖区12批60户联审" xfId="191"/>
    <cellStyle name="常规 24 5" xfId="192"/>
    <cellStyle name="标题 3 9" xfId="193"/>
    <cellStyle name="常规 29 9" xfId="194"/>
    <cellStyle name="标题 4 10" xfId="195"/>
    <cellStyle name="标题 4 11" xfId="196"/>
    <cellStyle name="标题 4 12" xfId="197"/>
    <cellStyle name="标题 4 13" xfId="198"/>
    <cellStyle name="标题 4 14" xfId="199"/>
    <cellStyle name="标题 4 2" xfId="200"/>
    <cellStyle name="标题 4 3" xfId="201"/>
    <cellStyle name="检查单元格 2" xfId="202"/>
    <cellStyle name="标题 4 4" xfId="203"/>
    <cellStyle name="检查单元格 3" xfId="204"/>
    <cellStyle name="标题 4 5" xfId="205"/>
    <cellStyle name="检查单元格 4" xfId="206"/>
    <cellStyle name="常规 25 2" xfId="207"/>
    <cellStyle name="常规 30 2" xfId="208"/>
    <cellStyle name="标题 4 6" xfId="209"/>
    <cellStyle name="检查单元格 5" xfId="210"/>
    <cellStyle name="常规 25 3" xfId="211"/>
    <cellStyle name="常规 30 3" xfId="212"/>
    <cellStyle name="标题 4 7" xfId="213"/>
    <cellStyle name="检查单元格 6" xfId="214"/>
    <cellStyle name="常规 25 4" xfId="215"/>
    <cellStyle name="常规 30 4" xfId="216"/>
    <cellStyle name="常规 24 10" xfId="217"/>
    <cellStyle name="标题 4 8" xfId="218"/>
    <cellStyle name="检查单元格 7" xfId="219"/>
    <cellStyle name="常规 25 5" xfId="220"/>
    <cellStyle name="常规 30 5" xfId="221"/>
    <cellStyle name="常规 24 11" xfId="222"/>
    <cellStyle name="标题 4 9" xfId="223"/>
    <cellStyle name="标题 5" xfId="224"/>
    <cellStyle name="标题 6" xfId="225"/>
    <cellStyle name="标题 7" xfId="226"/>
    <cellStyle name="常规 10 2" xfId="227"/>
    <cellStyle name="标题 8" xfId="228"/>
    <cellStyle name="常规 10 3" xfId="229"/>
    <cellStyle name="标题 9" xfId="230"/>
    <cellStyle name="差 10" xfId="231"/>
    <cellStyle name="差 11" xfId="232"/>
    <cellStyle name="差 13" xfId="233"/>
    <cellStyle name="常规 14 2" xfId="234"/>
    <cellStyle name="差 14" xfId="235"/>
    <cellStyle name="常规 16 2" xfId="236"/>
    <cellStyle name="常规 10" xfId="237"/>
    <cellStyle name="常规 16 3" xfId="238"/>
    <cellStyle name="常规 11" xfId="239"/>
    <cellStyle name="常规 10 10" xfId="240"/>
    <cellStyle name="常规 16 4" xfId="241"/>
    <cellStyle name="常规 12" xfId="242"/>
    <cellStyle name="常规 10 11" xfId="243"/>
    <cellStyle name="常规 16 5" xfId="244"/>
    <cellStyle name="常规 13" xfId="245"/>
    <cellStyle name="常规 10 12" xfId="246"/>
    <cellStyle name="常规 16 6" xfId="247"/>
    <cellStyle name="常规 14" xfId="248"/>
    <cellStyle name="常规 10 13" xfId="249"/>
    <cellStyle name="常规 10 4" xfId="250"/>
    <cellStyle name="常规 10 5" xfId="251"/>
    <cellStyle name="常规 10 6" xfId="252"/>
    <cellStyle name="常规 10 7" xfId="253"/>
    <cellStyle name="常规 10 8" xfId="254"/>
    <cellStyle name="常规 10 9" xfId="255"/>
    <cellStyle name="常规 13 10" xfId="256"/>
    <cellStyle name="常规 13 11" xfId="257"/>
    <cellStyle name="常规 13 12" xfId="258"/>
    <cellStyle name="常规 13 13" xfId="259"/>
    <cellStyle name="常规 13 2" xfId="260"/>
    <cellStyle name="常规 13 3" xfId="261"/>
    <cellStyle name="常规 13 4" xfId="262"/>
    <cellStyle name="常规 13 6" xfId="263"/>
    <cellStyle name="常规 13 7" xfId="264"/>
    <cellStyle name="解释性文本 10" xfId="265"/>
    <cellStyle name="常规 13 8" xfId="266"/>
    <cellStyle name="解释性文本 11" xfId="267"/>
    <cellStyle name="常规 13 9" xfId="268"/>
    <cellStyle name="常规 14 10" xfId="269"/>
    <cellStyle name="常规 14 11" xfId="270"/>
    <cellStyle name="常规 14 12" xfId="271"/>
    <cellStyle name="常规 14 13" xfId="272"/>
    <cellStyle name="常规 14 3" xfId="273"/>
    <cellStyle name="常规 14 4" xfId="274"/>
    <cellStyle name="常规 14 5" xfId="275"/>
    <cellStyle name="常规 14 6" xfId="276"/>
    <cellStyle name="常规 14 7" xfId="277"/>
    <cellStyle name="常规 14 8" xfId="278"/>
    <cellStyle name="常规 15" xfId="279"/>
    <cellStyle name="常规 20" xfId="280"/>
    <cellStyle name="常规 16 7" xfId="281"/>
    <cellStyle name="常规 15 10" xfId="282"/>
    <cellStyle name="常规 15 11" xfId="283"/>
    <cellStyle name="常规 15 12" xfId="284"/>
    <cellStyle name="常规 15 13" xfId="285"/>
    <cellStyle name="常规 15 6" xfId="286"/>
    <cellStyle name="常规 15 7" xfId="287"/>
    <cellStyle name="常规 15 9" xfId="288"/>
    <cellStyle name="常规 16" xfId="289"/>
    <cellStyle name="常规 21" xfId="290"/>
    <cellStyle name="常规 16 8" xfId="291"/>
    <cellStyle name="常规 16 10" xfId="292"/>
    <cellStyle name="常规 16 11" xfId="293"/>
    <cellStyle name="常规 4 2" xfId="294"/>
    <cellStyle name="常规 16 12" xfId="295"/>
    <cellStyle name="常规 4 3" xfId="296"/>
    <cellStyle name="常规 16 13" xfId="297"/>
    <cellStyle name="常规 17" xfId="298"/>
    <cellStyle name="常规 22" xfId="299"/>
    <cellStyle name="常规 16 9" xfId="300"/>
    <cellStyle name="常规 18" xfId="301"/>
    <cellStyle name="常规 23" xfId="302"/>
    <cellStyle name="常规 19" xfId="303"/>
    <cellStyle name="常规 24" xfId="304"/>
    <cellStyle name="常规 2" xfId="305"/>
    <cellStyle name="好 10" xfId="306"/>
    <cellStyle name="常规 27 9" xfId="307"/>
    <cellStyle name="常规 2 10" xfId="308"/>
    <cellStyle name="常规 2 11" xfId="309"/>
    <cellStyle name="常规 2 12" xfId="310"/>
    <cellStyle name="常规 2 13" xfId="311"/>
    <cellStyle name="常规 2 14" xfId="312"/>
    <cellStyle name="常规 28 2" xfId="313"/>
    <cellStyle name="常规 2 15" xfId="314"/>
    <cellStyle name="常规 2 20" xfId="315"/>
    <cellStyle name="常规 28 3" xfId="316"/>
    <cellStyle name="常规 2 16" xfId="317"/>
    <cellStyle name="常规 2 21" xfId="318"/>
    <cellStyle name="常规 28 4" xfId="319"/>
    <cellStyle name="常规 2 17" xfId="320"/>
    <cellStyle name="常规 2 22" xfId="321"/>
    <cellStyle name="常规 28 5" xfId="322"/>
    <cellStyle name="常规 2 18" xfId="323"/>
    <cellStyle name="常规 2 23" xfId="324"/>
    <cellStyle name="常规 28 6" xfId="325"/>
    <cellStyle name="常规 2 19" xfId="326"/>
    <cellStyle name="常规 2 24" xfId="327"/>
    <cellStyle name="常规 2 2" xfId="328"/>
    <cellStyle name="常规 28 7" xfId="329"/>
    <cellStyle name="常规 2 25" xfId="330"/>
    <cellStyle name="常规 2 30" xfId="331"/>
    <cellStyle name="常规 28 9" xfId="332"/>
    <cellStyle name="常规 2 27" xfId="333"/>
    <cellStyle name="常规 2 28" xfId="334"/>
    <cellStyle name="常规 2 29" xfId="335"/>
    <cellStyle name="常规 2 3" xfId="336"/>
    <cellStyle name="常规 2 4" xfId="337"/>
    <cellStyle name="常规 2 5" xfId="338"/>
    <cellStyle name="常规 2 6" xfId="339"/>
    <cellStyle name="常规 2 7" xfId="340"/>
    <cellStyle name="输入 2" xfId="341"/>
    <cellStyle name="常规 2 8" xfId="342"/>
    <cellStyle name="输入 3" xfId="343"/>
    <cellStyle name="常规 2 9" xfId="344"/>
    <cellStyle name="检查单元格 8" xfId="345"/>
    <cellStyle name="常规 25 6" xfId="346"/>
    <cellStyle name="常规 30 6" xfId="347"/>
    <cellStyle name="常规 24 12" xfId="348"/>
    <cellStyle name="检查单元格 9" xfId="349"/>
    <cellStyle name="常规 25 7" xfId="350"/>
    <cellStyle name="常规 30 7" xfId="351"/>
    <cellStyle name="常规 24 13" xfId="352"/>
    <cellStyle name="常规 24 6" xfId="353"/>
    <cellStyle name="常规 24 7" xfId="354"/>
    <cellStyle name="常规 24 8" xfId="355"/>
    <cellStyle name="常规 25" xfId="356"/>
    <cellStyle name="常规 30" xfId="357"/>
    <cellStyle name="常规 25 10" xfId="358"/>
    <cellStyle name="常规 30 10" xfId="359"/>
    <cellStyle name="常规 25 11" xfId="360"/>
    <cellStyle name="常规 30 11" xfId="361"/>
    <cellStyle name="常规 25 12" xfId="362"/>
    <cellStyle name="常规 30 12" xfId="363"/>
    <cellStyle name="常规 25 13" xfId="364"/>
    <cellStyle name="常规 30 13" xfId="365"/>
    <cellStyle name="常规 25 8" xfId="366"/>
    <cellStyle name="常规 30 8" xfId="367"/>
    <cellStyle name="常规 25 9" xfId="368"/>
    <cellStyle name="常规 30 9" xfId="369"/>
    <cellStyle name="计算 6" xfId="370"/>
    <cellStyle name="常规 26 6" xfId="371"/>
    <cellStyle name="常规 31 6" xfId="372"/>
    <cellStyle name="计算 7" xfId="373"/>
    <cellStyle name="常规 26 7" xfId="374"/>
    <cellStyle name="常规 31 7" xfId="375"/>
    <cellStyle name="常规 3 2 2" xfId="376"/>
    <cellStyle name="计算 8" xfId="377"/>
    <cellStyle name="常规 26 8" xfId="378"/>
    <cellStyle name="常规 31 8" xfId="379"/>
    <cellStyle name="常规 3 2 3" xfId="380"/>
    <cellStyle name="计算 9" xfId="381"/>
    <cellStyle name="常规 26 9" xfId="382"/>
    <cellStyle name="常规 31 9" xfId="383"/>
    <cellStyle name="常规 3 2 4" xfId="384"/>
    <cellStyle name="常规 27" xfId="385"/>
    <cellStyle name="常规 32" xfId="386"/>
    <cellStyle name="常规 27 10" xfId="387"/>
    <cellStyle name="常规 27 11" xfId="388"/>
    <cellStyle name="常规 27 12" xfId="389"/>
    <cellStyle name="常规 27 13" xfId="390"/>
    <cellStyle name="常规 27 2" xfId="391"/>
    <cellStyle name="常规 27 3" xfId="392"/>
    <cellStyle name="常规 27 4" xfId="393"/>
    <cellStyle name="常规 27 5" xfId="394"/>
    <cellStyle name="常规 27 6" xfId="395"/>
    <cellStyle name="常规 27 7" xfId="396"/>
    <cellStyle name="常规 27 8" xfId="397"/>
    <cellStyle name="常规 28" xfId="398"/>
    <cellStyle name="好 6" xfId="399"/>
    <cellStyle name="常规 28 10" xfId="400"/>
    <cellStyle name="好 7" xfId="401"/>
    <cellStyle name="常规 28 11" xfId="402"/>
    <cellStyle name="好 8" xfId="403"/>
    <cellStyle name="常规 28 12" xfId="404"/>
    <cellStyle name="好 9" xfId="405"/>
    <cellStyle name="常规 28 13" xfId="406"/>
    <cellStyle name="常规 29" xfId="407"/>
    <cellStyle name="常规 29 10" xfId="408"/>
    <cellStyle name="常规 3 2" xfId="409"/>
    <cellStyle name="常规 29 11" xfId="410"/>
    <cellStyle name="检查单元格 10" xfId="411"/>
    <cellStyle name="常规 3 3" xfId="412"/>
    <cellStyle name="常规 29 12" xfId="413"/>
    <cellStyle name="检查单元格 11" xfId="414"/>
    <cellStyle name="常规 3 4" xfId="415"/>
    <cellStyle name="常规 29 13" xfId="416"/>
    <cellStyle name="常规 29 2" xfId="417"/>
    <cellStyle name="常规 29 3" xfId="418"/>
    <cellStyle name="常规 29 4" xfId="419"/>
    <cellStyle name="常规 29 5" xfId="420"/>
    <cellStyle name="常规 29 6" xfId="421"/>
    <cellStyle name="常规 29 7" xfId="422"/>
    <cellStyle name="常规 29 8" xfId="423"/>
    <cellStyle name="常规 3" xfId="424"/>
    <cellStyle name="好 11" xfId="425"/>
    <cellStyle name="常规 6 10" xfId="426"/>
    <cellStyle name="检查单元格 12" xfId="427"/>
    <cellStyle name="常规 3 5" xfId="428"/>
    <cellStyle name="检查单元格 13" xfId="429"/>
    <cellStyle name="常规 3 6" xfId="430"/>
    <cellStyle name="常规 38" xfId="431"/>
    <cellStyle name="常规 43" xfId="432"/>
    <cellStyle name="常规 4" xfId="433"/>
    <cellStyle name="好 12" xfId="434"/>
    <cellStyle name="常规 6 11" xfId="435"/>
    <cellStyle name="常规 4 10" xfId="436"/>
    <cellStyle name="常规 4 4" xfId="437"/>
    <cellStyle name="常规 4 5" xfId="438"/>
    <cellStyle name="常规 4 6" xfId="439"/>
    <cellStyle name="常规 4 7" xfId="440"/>
    <cellStyle name="常规 4 8" xfId="441"/>
    <cellStyle name="常规 4 9" xfId="442"/>
    <cellStyle name="常规 40" xfId="443"/>
    <cellStyle name="常规 41" xfId="444"/>
    <cellStyle name="常规 42" xfId="445"/>
    <cellStyle name="常规 5" xfId="446"/>
    <cellStyle name="好 13" xfId="447"/>
    <cellStyle name="常规 6 12" xfId="448"/>
    <cellStyle name="警告文本 3" xfId="449"/>
    <cellStyle name="常规 5 10" xfId="450"/>
    <cellStyle name="警告文本 4" xfId="451"/>
    <cellStyle name="常规 5 11" xfId="452"/>
    <cellStyle name="警告文本 5" xfId="453"/>
    <cellStyle name="常规 5 12" xfId="454"/>
    <cellStyle name="警告文本 6" xfId="455"/>
    <cellStyle name="常规 5 13" xfId="456"/>
    <cellStyle name="常规 5 14" xfId="457"/>
    <cellStyle name="常规 5 15" xfId="458"/>
    <cellStyle name="常规 5 3" xfId="459"/>
    <cellStyle name="常规 5 4" xfId="460"/>
    <cellStyle name="常规 5 5" xfId="461"/>
    <cellStyle name="常规 5 6" xfId="462"/>
    <cellStyle name="常规 5 7" xfId="463"/>
    <cellStyle name="常规 5 8" xfId="464"/>
    <cellStyle name="常规 5 9" xfId="465"/>
    <cellStyle name="常规 50" xfId="466"/>
    <cellStyle name="常规 7" xfId="467"/>
    <cellStyle name="常规 6 14" xfId="468"/>
    <cellStyle name="常规 8" xfId="469"/>
    <cellStyle name="常规 6 15" xfId="470"/>
    <cellStyle name="常规 6 2" xfId="471"/>
    <cellStyle name="常规 6 3" xfId="472"/>
    <cellStyle name="常规 6 4" xfId="473"/>
    <cellStyle name="常规 6 6" xfId="474"/>
    <cellStyle name="常规 6 7" xfId="475"/>
    <cellStyle name="常规 6 8" xfId="476"/>
    <cellStyle name="常规 6 9" xfId="477"/>
    <cellStyle name="常规 7 10" xfId="478"/>
    <cellStyle name="常规 7 11" xfId="479"/>
    <cellStyle name="常规 7 12" xfId="480"/>
    <cellStyle name="常规 7 13" xfId="481"/>
    <cellStyle name="常规 7 2" xfId="482"/>
    <cellStyle name="常规 7 4" xfId="483"/>
    <cellStyle name="常规 7 5" xfId="484"/>
    <cellStyle name="常规 7 6" xfId="485"/>
    <cellStyle name="常规 7 7" xfId="486"/>
    <cellStyle name="常规 7 8" xfId="487"/>
    <cellStyle name="常规 9" xfId="488"/>
    <cellStyle name="好 3" xfId="489"/>
    <cellStyle name="好 4" xfId="490"/>
    <cellStyle name="好 5" xfId="491"/>
    <cellStyle name="汇总 10" xfId="492"/>
    <cellStyle name="汇总 11" xfId="493"/>
    <cellStyle name="汇总 12" xfId="494"/>
    <cellStyle name="汇总 13" xfId="495"/>
    <cellStyle name="汇总 14" xfId="496"/>
    <cellStyle name="警告文本 10" xfId="497"/>
    <cellStyle name="汇总 2" xfId="498"/>
    <cellStyle name="警告文本 11" xfId="499"/>
    <cellStyle name="汇总 3" xfId="500"/>
    <cellStyle name="警告文本 12" xfId="501"/>
    <cellStyle name="汇总 4" xfId="502"/>
    <cellStyle name="警告文本 13" xfId="503"/>
    <cellStyle name="汇总 5" xfId="504"/>
    <cellStyle name="汇总 7" xfId="505"/>
    <cellStyle name="汇总 8" xfId="506"/>
    <cellStyle name="汇总 9" xfId="507"/>
    <cellStyle name="检查单元格 14" xfId="508"/>
    <cellStyle name="解释性文本 12" xfId="509"/>
    <cellStyle name="解释性文本 13" xfId="510"/>
    <cellStyle name="解释性文本 14" xfId="511"/>
    <cellStyle name="解释性文本 3" xfId="512"/>
    <cellStyle name="解释性文本 4" xfId="513"/>
    <cellStyle name="警告文本 2" xfId="514"/>
    <cellStyle name="警告文本 7" xfId="515"/>
    <cellStyle name="警告文本 8" xfId="516"/>
    <cellStyle name="警告文本 9" xfId="517"/>
    <cellStyle name="链接的单元格" xfId="518"/>
    <cellStyle name="批注" xfId="519"/>
    <cellStyle name="强调文字1" xfId="520"/>
    <cellStyle name="强调文字2" xfId="521"/>
    <cellStyle name="强调文字3" xfId="522"/>
    <cellStyle name="强调文字4" xfId="523"/>
    <cellStyle name="强调文字5" xfId="524"/>
    <cellStyle name="强调文字6" xfId="525"/>
    <cellStyle name="适中 10" xfId="526"/>
    <cellStyle name="适中 11" xfId="527"/>
    <cellStyle name="适中 12" xfId="528"/>
    <cellStyle name="适中 13" xfId="529"/>
    <cellStyle name="适中 14" xfId="530"/>
    <cellStyle name="适中 2" xfId="531"/>
    <cellStyle name="适中 3" xfId="532"/>
    <cellStyle name="适中 4" xfId="533"/>
    <cellStyle name="适中 5" xfId="534"/>
    <cellStyle name="适中 6" xfId="535"/>
    <cellStyle name="适中 7" xfId="536"/>
    <cellStyle name="适中 8" xfId="537"/>
    <cellStyle name="适中 9" xfId="538"/>
    <cellStyle name="输出 10" xfId="539"/>
    <cellStyle name="输出 11" xfId="540"/>
    <cellStyle name="输出 12" xfId="541"/>
    <cellStyle name="输出 13" xfId="542"/>
    <cellStyle name="输出 14" xfId="543"/>
    <cellStyle name="输出 2" xfId="544"/>
    <cellStyle name="输出 3" xfId="545"/>
    <cellStyle name="输出 4" xfId="546"/>
    <cellStyle name="输出 5" xfId="547"/>
    <cellStyle name="输出 6" xfId="548"/>
    <cellStyle name="输出 7" xfId="549"/>
    <cellStyle name="输出 8" xfId="550"/>
    <cellStyle name="输出 9" xfId="551"/>
    <cellStyle name="输入 10" xfId="552"/>
    <cellStyle name="输入 11" xfId="553"/>
    <cellStyle name="输入 12" xfId="554"/>
    <cellStyle name="输入 13" xfId="555"/>
    <cellStyle name="输入 14" xfId="556"/>
    <cellStyle name="输入 4" xfId="557"/>
    <cellStyle name="输入 5" xfId="558"/>
    <cellStyle name="输入 6" xfId="559"/>
    <cellStyle name="输入 7" xfId="560"/>
    <cellStyle name="输入 8" xfId="561"/>
    <cellStyle name="输入 9" xfId="5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F13" sqref="F13"/>
    </sheetView>
  </sheetViews>
  <sheetFormatPr defaultColWidth="9" defaultRowHeight="14.25"/>
  <cols>
    <col min="1" max="5" width="9" style="1"/>
    <col min="6" max="6" width="20.5" style="2" customWidth="1"/>
    <col min="7" max="7" width="40.5" style="1" customWidth="1"/>
    <col min="8" max="8" width="49.375" style="1" customWidth="1"/>
    <col min="9" max="16384" width="9" style="1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77"/>
    </row>
    <row r="2" ht="22.5" spans="1:11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77"/>
    </row>
    <row r="3" ht="57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8" t="s">
        <v>11</v>
      </c>
      <c r="K3" s="77"/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2" t="s">
        <v>17</v>
      </c>
      <c r="H4" s="12" t="s">
        <v>18</v>
      </c>
      <c r="I4" s="9">
        <f>40800/12</f>
        <v>3400</v>
      </c>
      <c r="J4" s="12" t="s">
        <v>19</v>
      </c>
      <c r="K4" s="46" t="s">
        <v>20</v>
      </c>
    </row>
    <row r="5" spans="1:11">
      <c r="A5" s="9">
        <v>2</v>
      </c>
      <c r="B5" s="10" t="s">
        <v>12</v>
      </c>
      <c r="C5" s="15" t="s">
        <v>21</v>
      </c>
      <c r="D5" s="16" t="s">
        <v>14</v>
      </c>
      <c r="E5" s="13" t="s">
        <v>15</v>
      </c>
      <c r="F5" s="14" t="s">
        <v>22</v>
      </c>
      <c r="G5" s="17" t="s">
        <v>23</v>
      </c>
      <c r="H5" s="17" t="s">
        <v>24</v>
      </c>
      <c r="I5" s="9">
        <f>70000/12</f>
        <v>5833.33333333333</v>
      </c>
      <c r="J5" s="12" t="s">
        <v>25</v>
      </c>
      <c r="K5" s="46" t="s">
        <v>26</v>
      </c>
    </row>
    <row r="6" spans="1:11">
      <c r="A6" s="9"/>
      <c r="B6" s="13" t="s">
        <v>27</v>
      </c>
      <c r="C6" s="16" t="s">
        <v>28</v>
      </c>
      <c r="D6" s="16" t="s">
        <v>29</v>
      </c>
      <c r="E6" s="13" t="s">
        <v>30</v>
      </c>
      <c r="F6" s="14" t="s">
        <v>31</v>
      </c>
      <c r="G6" s="17" t="s">
        <v>32</v>
      </c>
      <c r="H6" s="17" t="s">
        <v>33</v>
      </c>
      <c r="I6" s="9"/>
      <c r="J6" s="12" t="s">
        <v>25</v>
      </c>
      <c r="K6" s="79"/>
    </row>
    <row r="7" spans="1:11">
      <c r="A7" s="9"/>
      <c r="B7" s="13" t="s">
        <v>34</v>
      </c>
      <c r="C7" s="16" t="s">
        <v>35</v>
      </c>
      <c r="D7" s="16" t="s">
        <v>14</v>
      </c>
      <c r="E7" s="13" t="s">
        <v>36</v>
      </c>
      <c r="F7" s="14" t="s">
        <v>37</v>
      </c>
      <c r="G7" s="17" t="s">
        <v>32</v>
      </c>
      <c r="H7" s="17" t="s">
        <v>38</v>
      </c>
      <c r="I7" s="9"/>
      <c r="J7" s="12" t="s">
        <v>19</v>
      </c>
      <c r="K7" s="79"/>
    </row>
    <row r="8" hidden="1" spans="1:11">
      <c r="A8" s="18">
        <v>4</v>
      </c>
      <c r="B8" s="19" t="s">
        <v>12</v>
      </c>
      <c r="C8" s="19"/>
      <c r="D8" s="20"/>
      <c r="E8" s="20" t="s">
        <v>15</v>
      </c>
      <c r="F8" s="14" t="s">
        <v>39</v>
      </c>
      <c r="G8" s="21"/>
      <c r="H8" s="18"/>
      <c r="I8" s="18"/>
      <c r="J8" s="20"/>
      <c r="K8" s="80"/>
    </row>
    <row r="9" spans="1:11">
      <c r="A9" s="9">
        <v>3</v>
      </c>
      <c r="B9" s="10" t="s">
        <v>12</v>
      </c>
      <c r="C9" s="22" t="s">
        <v>40</v>
      </c>
      <c r="D9" s="23" t="s">
        <v>14</v>
      </c>
      <c r="E9" s="13" t="s">
        <v>15</v>
      </c>
      <c r="F9" s="14" t="s">
        <v>41</v>
      </c>
      <c r="G9" s="24" t="s">
        <v>42</v>
      </c>
      <c r="H9" s="24" t="s">
        <v>24</v>
      </c>
      <c r="I9" s="9">
        <f>45600/12</f>
        <v>3800</v>
      </c>
      <c r="J9" s="12" t="s">
        <v>25</v>
      </c>
      <c r="K9" s="46" t="s">
        <v>26</v>
      </c>
    </row>
    <row r="10" spans="1:11">
      <c r="A10" s="9"/>
      <c r="B10" s="13" t="s">
        <v>27</v>
      </c>
      <c r="C10" s="23" t="s">
        <v>43</v>
      </c>
      <c r="D10" s="23" t="s">
        <v>29</v>
      </c>
      <c r="E10" s="13" t="s">
        <v>30</v>
      </c>
      <c r="F10" s="14" t="s">
        <v>44</v>
      </c>
      <c r="G10" s="24" t="s">
        <v>45</v>
      </c>
      <c r="H10" s="24" t="s">
        <v>46</v>
      </c>
      <c r="I10" s="9">
        <f>20160/12</f>
        <v>1680</v>
      </c>
      <c r="J10" s="12" t="s">
        <v>25</v>
      </c>
      <c r="K10" s="79"/>
    </row>
    <row r="11" spans="1:11">
      <c r="A11" s="25">
        <v>4</v>
      </c>
      <c r="B11" s="26" t="s">
        <v>12</v>
      </c>
      <c r="C11" s="26" t="s">
        <v>47</v>
      </c>
      <c r="D11" s="27" t="s">
        <v>29</v>
      </c>
      <c r="E11" s="27" t="s">
        <v>15</v>
      </c>
      <c r="F11" s="14" t="s">
        <v>48</v>
      </c>
      <c r="G11" s="28" t="s">
        <v>49</v>
      </c>
      <c r="H11" s="28" t="s">
        <v>24</v>
      </c>
      <c r="I11" s="79">
        <f>36000/12</f>
        <v>3000</v>
      </c>
      <c r="J11" s="81" t="s">
        <v>19</v>
      </c>
      <c r="K11" s="46" t="s">
        <v>26</v>
      </c>
    </row>
    <row r="12" spans="1:11">
      <c r="A12" s="29">
        <v>5</v>
      </c>
      <c r="B12" s="30" t="s">
        <v>12</v>
      </c>
      <c r="C12" s="30" t="s">
        <v>50</v>
      </c>
      <c r="D12" s="31" t="s">
        <v>14</v>
      </c>
      <c r="E12" s="31" t="s">
        <v>15</v>
      </c>
      <c r="F12" s="14" t="s">
        <v>51</v>
      </c>
      <c r="G12" s="31" t="s">
        <v>52</v>
      </c>
      <c r="H12" s="32" t="s">
        <v>24</v>
      </c>
      <c r="I12" s="79">
        <f>12000/12</f>
        <v>1000</v>
      </c>
      <c r="J12" s="82" t="s">
        <v>19</v>
      </c>
      <c r="K12" s="46" t="s">
        <v>26</v>
      </c>
    </row>
    <row r="13" spans="1:11">
      <c r="A13" s="33" t="s">
        <v>53</v>
      </c>
      <c r="B13" s="34" t="s">
        <v>12</v>
      </c>
      <c r="C13" s="34" t="s">
        <v>54</v>
      </c>
      <c r="D13" s="35" t="s">
        <v>29</v>
      </c>
      <c r="E13" s="35" t="s">
        <v>15</v>
      </c>
      <c r="F13" s="14" t="s">
        <v>55</v>
      </c>
      <c r="G13" s="35" t="s">
        <v>56</v>
      </c>
      <c r="H13" s="35" t="s">
        <v>24</v>
      </c>
      <c r="I13" s="79">
        <f>26000/12</f>
        <v>2166.66666666667</v>
      </c>
      <c r="J13" s="83" t="s">
        <v>25</v>
      </c>
      <c r="K13" s="46" t="s">
        <v>26</v>
      </c>
    </row>
    <row r="14" spans="1:11">
      <c r="A14" s="33"/>
      <c r="B14" s="35" t="s">
        <v>27</v>
      </c>
      <c r="C14" s="35" t="s">
        <v>57</v>
      </c>
      <c r="D14" s="35" t="s">
        <v>14</v>
      </c>
      <c r="E14" s="35" t="s">
        <v>30</v>
      </c>
      <c r="F14" s="14" t="s">
        <v>58</v>
      </c>
      <c r="G14" s="35" t="s">
        <v>59</v>
      </c>
      <c r="H14" s="35" t="s">
        <v>60</v>
      </c>
      <c r="I14" s="79">
        <f>31000/12</f>
        <v>2583.33333333333</v>
      </c>
      <c r="J14" s="83" t="s">
        <v>25</v>
      </c>
      <c r="K14" s="79"/>
    </row>
    <row r="15" spans="1:11">
      <c r="A15" s="33"/>
      <c r="B15" s="35" t="s">
        <v>34</v>
      </c>
      <c r="C15" s="35" t="s">
        <v>61</v>
      </c>
      <c r="D15" s="35" t="s">
        <v>29</v>
      </c>
      <c r="E15" s="35" t="s">
        <v>36</v>
      </c>
      <c r="F15" s="14" t="s">
        <v>62</v>
      </c>
      <c r="G15" s="35" t="s">
        <v>32</v>
      </c>
      <c r="H15" s="35" t="s">
        <v>60</v>
      </c>
      <c r="I15" s="79"/>
      <c r="J15" s="83" t="s">
        <v>19</v>
      </c>
      <c r="K15" s="79"/>
    </row>
    <row r="16" ht="15" spans="1:11">
      <c r="A16" s="36" t="s">
        <v>63</v>
      </c>
      <c r="B16" s="37" t="s">
        <v>12</v>
      </c>
      <c r="C16" s="37" t="s">
        <v>64</v>
      </c>
      <c r="D16" s="37" t="s">
        <v>14</v>
      </c>
      <c r="E16" s="37" t="s">
        <v>15</v>
      </c>
      <c r="F16" s="14" t="s">
        <v>65</v>
      </c>
      <c r="G16" s="37" t="s">
        <v>66</v>
      </c>
      <c r="H16" s="37" t="s">
        <v>67</v>
      </c>
      <c r="I16" s="79">
        <f>43560/12</f>
        <v>3630</v>
      </c>
      <c r="J16" s="84" t="s">
        <v>19</v>
      </c>
      <c r="K16" s="46" t="s">
        <v>26</v>
      </c>
    </row>
    <row r="17" spans="1:11">
      <c r="A17" s="9">
        <v>8</v>
      </c>
      <c r="B17" s="38" t="s">
        <v>12</v>
      </c>
      <c r="C17" s="38" t="s">
        <v>68</v>
      </c>
      <c r="D17" s="38" t="s">
        <v>14</v>
      </c>
      <c r="E17" s="38" t="s">
        <v>15</v>
      </c>
      <c r="F17" s="14" t="s">
        <v>69</v>
      </c>
      <c r="G17" s="38" t="s">
        <v>70</v>
      </c>
      <c r="H17" s="38" t="s">
        <v>71</v>
      </c>
      <c r="I17" s="79">
        <f>69156/12</f>
        <v>5763</v>
      </c>
      <c r="J17" s="85" t="s">
        <v>25</v>
      </c>
      <c r="K17" s="46" t="s">
        <v>26</v>
      </c>
    </row>
    <row r="18" spans="1:11">
      <c r="A18" s="9"/>
      <c r="B18" s="38" t="s">
        <v>72</v>
      </c>
      <c r="C18" s="38" t="s">
        <v>73</v>
      </c>
      <c r="D18" s="38" t="s">
        <v>29</v>
      </c>
      <c r="E18" s="38" t="s">
        <v>30</v>
      </c>
      <c r="F18" s="14" t="s">
        <v>74</v>
      </c>
      <c r="G18" s="39"/>
      <c r="H18" s="38" t="s">
        <v>75</v>
      </c>
      <c r="I18" s="79"/>
      <c r="J18" s="85" t="s">
        <v>25</v>
      </c>
      <c r="K18" s="79"/>
    </row>
    <row r="19" spans="1:11">
      <c r="A19" s="9">
        <v>9</v>
      </c>
      <c r="B19" s="40" t="s">
        <v>12</v>
      </c>
      <c r="C19" s="40" t="s">
        <v>76</v>
      </c>
      <c r="D19" s="40" t="s">
        <v>29</v>
      </c>
      <c r="E19" s="40" t="s">
        <v>15</v>
      </c>
      <c r="F19" s="14" t="s">
        <v>77</v>
      </c>
      <c r="G19" s="41" t="s">
        <v>78</v>
      </c>
      <c r="H19" s="40" t="s">
        <v>79</v>
      </c>
      <c r="I19" s="79">
        <f>37200/12</f>
        <v>3100</v>
      </c>
      <c r="J19" s="86" t="s">
        <v>80</v>
      </c>
      <c r="K19" s="46" t="s">
        <v>26</v>
      </c>
    </row>
    <row r="20" spans="1:11">
      <c r="A20" s="9"/>
      <c r="B20" s="40" t="s">
        <v>72</v>
      </c>
      <c r="C20" s="40" t="s">
        <v>81</v>
      </c>
      <c r="D20" s="40" t="s">
        <v>14</v>
      </c>
      <c r="E20" s="40" t="s">
        <v>36</v>
      </c>
      <c r="F20" s="14" t="s">
        <v>82</v>
      </c>
      <c r="G20" s="40" t="s">
        <v>32</v>
      </c>
      <c r="H20" s="40" t="s">
        <v>83</v>
      </c>
      <c r="I20" s="79"/>
      <c r="J20" s="86" t="s">
        <v>19</v>
      </c>
      <c r="K20" s="79"/>
    </row>
    <row r="21" ht="15" spans="1:11">
      <c r="A21" s="42" t="s">
        <v>84</v>
      </c>
      <c r="B21" s="43" t="s">
        <v>12</v>
      </c>
      <c r="C21" s="43" t="s">
        <v>85</v>
      </c>
      <c r="D21" s="43" t="s">
        <v>14</v>
      </c>
      <c r="E21" s="43" t="s">
        <v>15</v>
      </c>
      <c r="F21" s="14" t="s">
        <v>86</v>
      </c>
      <c r="G21" s="43" t="s">
        <v>87</v>
      </c>
      <c r="H21" s="43" t="s">
        <v>88</v>
      </c>
      <c r="I21" s="79">
        <f>30000/12</f>
        <v>2500</v>
      </c>
      <c r="J21" s="87" t="s">
        <v>19</v>
      </c>
      <c r="K21" s="46" t="s">
        <v>26</v>
      </c>
    </row>
    <row r="22" ht="15" spans="1:11">
      <c r="A22" s="44" t="s">
        <v>89</v>
      </c>
      <c r="B22" s="45" t="s">
        <v>12</v>
      </c>
      <c r="C22" s="45" t="s">
        <v>90</v>
      </c>
      <c r="D22" s="45" t="s">
        <v>29</v>
      </c>
      <c r="E22" s="45" t="s">
        <v>15</v>
      </c>
      <c r="F22" s="14" t="s">
        <v>91</v>
      </c>
      <c r="G22" s="45" t="s">
        <v>92</v>
      </c>
      <c r="H22" s="45" t="s">
        <v>79</v>
      </c>
      <c r="I22" s="79">
        <f>35000/12</f>
        <v>2916.66666666667</v>
      </c>
      <c r="J22" s="88" t="s">
        <v>19</v>
      </c>
      <c r="K22" s="46" t="s">
        <v>26</v>
      </c>
    </row>
    <row r="23" ht="15" spans="1:11">
      <c r="A23" s="44" t="s">
        <v>93</v>
      </c>
      <c r="B23" s="45" t="s">
        <v>12</v>
      </c>
      <c r="C23" s="46" t="s">
        <v>94</v>
      </c>
      <c r="D23" s="46" t="s">
        <v>29</v>
      </c>
      <c r="E23" s="45" t="s">
        <v>15</v>
      </c>
      <c r="F23" s="14" t="s">
        <v>95</v>
      </c>
      <c r="G23" s="46" t="s">
        <v>96</v>
      </c>
      <c r="H23" s="47" t="s">
        <v>97</v>
      </c>
      <c r="I23" s="79">
        <f>40663.44/12</f>
        <v>3388.62</v>
      </c>
      <c r="J23" s="88" t="s">
        <v>19</v>
      </c>
      <c r="K23" s="46" t="s">
        <v>26</v>
      </c>
    </row>
    <row r="24" spans="1:11">
      <c r="A24" s="9">
        <v>13</v>
      </c>
      <c r="B24" s="10" t="s">
        <v>12</v>
      </c>
      <c r="C24" s="48" t="s">
        <v>98</v>
      </c>
      <c r="D24" s="49" t="s">
        <v>14</v>
      </c>
      <c r="E24" s="48" t="s">
        <v>15</v>
      </c>
      <c r="F24" s="14" t="s">
        <v>99</v>
      </c>
      <c r="G24" s="48" t="s">
        <v>100</v>
      </c>
      <c r="H24" s="48" t="s">
        <v>101</v>
      </c>
      <c r="I24" s="79">
        <f>48000/12</f>
        <v>4000</v>
      </c>
      <c r="J24" s="89" t="s">
        <v>25</v>
      </c>
      <c r="K24" s="46" t="s">
        <v>26</v>
      </c>
    </row>
    <row r="25" spans="1:11">
      <c r="A25" s="9"/>
      <c r="B25" s="13" t="s">
        <v>27</v>
      </c>
      <c r="C25" s="48" t="s">
        <v>102</v>
      </c>
      <c r="D25" s="49" t="s">
        <v>29</v>
      </c>
      <c r="E25" s="48" t="s">
        <v>30</v>
      </c>
      <c r="F25" s="14" t="s">
        <v>103</v>
      </c>
      <c r="G25" s="48"/>
      <c r="H25" s="48" t="s">
        <v>101</v>
      </c>
      <c r="I25" s="79">
        <f>17000/12</f>
        <v>1416.66666666667</v>
      </c>
      <c r="J25" s="89" t="s">
        <v>25</v>
      </c>
      <c r="K25" s="79"/>
    </row>
    <row r="26" spans="1:11">
      <c r="A26" s="9"/>
      <c r="B26" s="13" t="s">
        <v>34</v>
      </c>
      <c r="C26" s="48" t="s">
        <v>104</v>
      </c>
      <c r="D26" s="49" t="s">
        <v>14</v>
      </c>
      <c r="E26" s="48" t="s">
        <v>36</v>
      </c>
      <c r="F26" s="14" t="s">
        <v>105</v>
      </c>
      <c r="G26" s="48"/>
      <c r="H26" s="48" t="s">
        <v>101</v>
      </c>
      <c r="I26" s="79"/>
      <c r="J26" s="89" t="s">
        <v>19</v>
      </c>
      <c r="K26" s="79"/>
    </row>
    <row r="27" spans="1:11">
      <c r="A27" s="9">
        <v>14</v>
      </c>
      <c r="B27" s="50" t="s">
        <v>12</v>
      </c>
      <c r="C27" s="50" t="s">
        <v>106</v>
      </c>
      <c r="D27" s="51" t="s">
        <v>14</v>
      </c>
      <c r="E27" s="51" t="s">
        <v>15</v>
      </c>
      <c r="F27" s="14" t="s">
        <v>107</v>
      </c>
      <c r="G27" s="51" t="s">
        <v>108</v>
      </c>
      <c r="H27" s="51" t="s">
        <v>24</v>
      </c>
      <c r="I27" s="79">
        <f>58000/12</f>
        <v>4833.33333333333</v>
      </c>
      <c r="J27" s="90" t="s">
        <v>25</v>
      </c>
      <c r="K27" s="46" t="s">
        <v>26</v>
      </c>
    </row>
    <row r="28" spans="1:11">
      <c r="A28" s="9"/>
      <c r="B28" s="51" t="s">
        <v>27</v>
      </c>
      <c r="C28" s="51" t="s">
        <v>109</v>
      </c>
      <c r="D28" s="51" t="s">
        <v>29</v>
      </c>
      <c r="E28" s="51" t="s">
        <v>30</v>
      </c>
      <c r="F28" s="14" t="s">
        <v>110</v>
      </c>
      <c r="G28" s="51" t="s">
        <v>111</v>
      </c>
      <c r="H28" s="51" t="s">
        <v>112</v>
      </c>
      <c r="I28" s="79">
        <f>32000/12</f>
        <v>2666.66666666667</v>
      </c>
      <c r="J28" s="90" t="s">
        <v>25</v>
      </c>
      <c r="K28" s="79"/>
    </row>
    <row r="29" spans="1:11">
      <c r="A29" s="9"/>
      <c r="B29" s="51" t="s">
        <v>34</v>
      </c>
      <c r="C29" s="51" t="s">
        <v>113</v>
      </c>
      <c r="D29" s="51" t="s">
        <v>14</v>
      </c>
      <c r="E29" s="51" t="s">
        <v>36</v>
      </c>
      <c r="F29" s="14" t="s">
        <v>114</v>
      </c>
      <c r="G29" s="51"/>
      <c r="H29" s="51" t="s">
        <v>115</v>
      </c>
      <c r="I29" s="79"/>
      <c r="J29" s="90" t="s">
        <v>19</v>
      </c>
      <c r="K29" s="79"/>
    </row>
    <row r="30" spans="1:11">
      <c r="A30" s="52">
        <v>15</v>
      </c>
      <c r="B30" s="53" t="s">
        <v>12</v>
      </c>
      <c r="C30" s="53" t="s">
        <v>116</v>
      </c>
      <c r="D30" s="54" t="s">
        <v>14</v>
      </c>
      <c r="E30" s="54" t="s">
        <v>15</v>
      </c>
      <c r="F30" s="14" t="s">
        <v>117</v>
      </c>
      <c r="G30" s="52" t="s">
        <v>118</v>
      </c>
      <c r="H30" s="54" t="s">
        <v>119</v>
      </c>
      <c r="I30" s="79">
        <f>4100</f>
        <v>4100</v>
      </c>
      <c r="J30" s="91" t="s">
        <v>25</v>
      </c>
      <c r="K30" s="46" t="s">
        <v>120</v>
      </c>
    </row>
    <row r="31" spans="1:11">
      <c r="A31" s="52"/>
      <c r="B31" s="54" t="s">
        <v>27</v>
      </c>
      <c r="C31" s="54" t="s">
        <v>121</v>
      </c>
      <c r="D31" s="54" t="s">
        <v>29</v>
      </c>
      <c r="E31" s="54" t="s">
        <v>30</v>
      </c>
      <c r="F31" s="14" t="s">
        <v>122</v>
      </c>
      <c r="G31" s="52" t="s">
        <v>123</v>
      </c>
      <c r="H31" s="54" t="s">
        <v>124</v>
      </c>
      <c r="I31" s="79">
        <v>4500</v>
      </c>
      <c r="J31" s="91" t="s">
        <v>25</v>
      </c>
      <c r="K31" s="79"/>
    </row>
    <row r="32" spans="1:11">
      <c r="A32" s="52"/>
      <c r="B32" s="54" t="s">
        <v>34</v>
      </c>
      <c r="C32" s="54" t="s">
        <v>125</v>
      </c>
      <c r="D32" s="54" t="s">
        <v>14</v>
      </c>
      <c r="E32" s="54" t="s">
        <v>36</v>
      </c>
      <c r="F32" s="14" t="s">
        <v>126</v>
      </c>
      <c r="G32" s="54" t="s">
        <v>127</v>
      </c>
      <c r="H32" s="54" t="s">
        <v>119</v>
      </c>
      <c r="I32" s="79"/>
      <c r="J32" s="91" t="s">
        <v>19</v>
      </c>
      <c r="K32" s="79"/>
    </row>
    <row r="33" spans="1:11">
      <c r="A33" s="55">
        <v>16</v>
      </c>
      <c r="B33" s="56" t="s">
        <v>12</v>
      </c>
      <c r="C33" s="56" t="s">
        <v>128</v>
      </c>
      <c r="D33" s="57" t="s">
        <v>14</v>
      </c>
      <c r="E33" s="57" t="s">
        <v>15</v>
      </c>
      <c r="F33" s="14" t="s">
        <v>129</v>
      </c>
      <c r="G33" s="55" t="s">
        <v>130</v>
      </c>
      <c r="H33" s="58" t="s">
        <v>131</v>
      </c>
      <c r="I33" s="79">
        <f>38400/12</f>
        <v>3200</v>
      </c>
      <c r="J33" s="92" t="s">
        <v>19</v>
      </c>
      <c r="K33" s="46" t="s">
        <v>132</v>
      </c>
    </row>
    <row r="34" spans="1:11">
      <c r="A34" s="59">
        <v>17</v>
      </c>
      <c r="B34" s="60" t="s">
        <v>12</v>
      </c>
      <c r="C34" s="61" t="s">
        <v>133</v>
      </c>
      <c r="D34" s="61" t="s">
        <v>14</v>
      </c>
      <c r="E34" s="62" t="s">
        <v>134</v>
      </c>
      <c r="F34" s="14" t="s">
        <v>135</v>
      </c>
      <c r="G34" s="63" t="s">
        <v>136</v>
      </c>
      <c r="H34" s="64" t="s">
        <v>137</v>
      </c>
      <c r="I34" s="79">
        <f>38400/12</f>
        <v>3200</v>
      </c>
      <c r="J34" s="93" t="s">
        <v>19</v>
      </c>
      <c r="K34" s="46" t="s">
        <v>132</v>
      </c>
    </row>
    <row r="35" spans="1:11">
      <c r="A35" s="65">
        <v>18</v>
      </c>
      <c r="B35" s="66" t="s">
        <v>12</v>
      </c>
      <c r="C35" s="66" t="s">
        <v>138</v>
      </c>
      <c r="D35" s="67" t="s">
        <v>29</v>
      </c>
      <c r="E35" s="67" t="s">
        <v>15</v>
      </c>
      <c r="F35" s="14" t="s">
        <v>139</v>
      </c>
      <c r="G35" s="68" t="s">
        <v>32</v>
      </c>
      <c r="H35" s="69" t="s">
        <v>131</v>
      </c>
      <c r="I35" s="79">
        <f>37200/12</f>
        <v>3100</v>
      </c>
      <c r="J35" s="94" t="s">
        <v>80</v>
      </c>
      <c r="K35" s="46" t="s">
        <v>132</v>
      </c>
    </row>
    <row r="36" spans="1:11">
      <c r="A36" s="70">
        <v>19</v>
      </c>
      <c r="B36" s="71" t="s">
        <v>12</v>
      </c>
      <c r="C36" s="71" t="s">
        <v>140</v>
      </c>
      <c r="D36" s="72" t="s">
        <v>14</v>
      </c>
      <c r="E36" s="72" t="s">
        <v>15</v>
      </c>
      <c r="F36" s="14" t="s">
        <v>141</v>
      </c>
      <c r="G36" s="72" t="s">
        <v>142</v>
      </c>
      <c r="H36" s="72" t="s">
        <v>131</v>
      </c>
      <c r="I36" s="79">
        <f>36984/12</f>
        <v>3082</v>
      </c>
      <c r="J36" s="95" t="s">
        <v>19</v>
      </c>
      <c r="K36" s="46" t="s">
        <v>132</v>
      </c>
    </row>
    <row r="37" spans="1:11">
      <c r="A37" s="73">
        <v>20</v>
      </c>
      <c r="B37" s="71" t="s">
        <v>12</v>
      </c>
      <c r="C37" s="74" t="s">
        <v>143</v>
      </c>
      <c r="D37" s="75" t="s">
        <v>29</v>
      </c>
      <c r="E37" s="76" t="s">
        <v>15</v>
      </c>
      <c r="F37" s="14" t="s">
        <v>144</v>
      </c>
      <c r="G37" s="76" t="s">
        <v>145</v>
      </c>
      <c r="H37" s="76" t="s">
        <v>146</v>
      </c>
      <c r="I37" s="79">
        <f>30000/12</f>
        <v>2500</v>
      </c>
      <c r="J37" s="76" t="s">
        <v>80</v>
      </c>
      <c r="K37" s="46" t="s">
        <v>147</v>
      </c>
    </row>
  </sheetData>
  <mergeCells count="18">
    <mergeCell ref="A1:J1"/>
    <mergeCell ref="A2:J2"/>
    <mergeCell ref="A5:A7"/>
    <mergeCell ref="A9:A10"/>
    <mergeCell ref="A13:A15"/>
    <mergeCell ref="A17:A18"/>
    <mergeCell ref="A19:A20"/>
    <mergeCell ref="A24:A26"/>
    <mergeCell ref="A27:A29"/>
    <mergeCell ref="A30:A32"/>
    <mergeCell ref="K5:K7"/>
    <mergeCell ref="K9:K10"/>
    <mergeCell ref="K13:K15"/>
    <mergeCell ref="K17:K18"/>
    <mergeCell ref="K19:K20"/>
    <mergeCell ref="K24:K26"/>
    <mergeCell ref="K27:K29"/>
    <mergeCell ref="K30:K3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2018-12-03T00:47:21Z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