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<sst xmlns="http://schemas.openxmlformats.org/spreadsheetml/2006/main" count="164">
  <si>
    <t>西安市保障性住房（经适房）资格联审信息表第000批（原表）</t>
  </si>
  <si>
    <t>基本信息（未央区第 158 批 共 20 户，计 42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</si>
  <si>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</si>
  <si>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</si>
  <si>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</si>
  <si>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</si>
  <si>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</si>
  <si>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</si>
  <si>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</si>
  <si>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</si>
  <si>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</si>
  <si>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</si>
  <si>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</si>
  <si>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</si>
  <si>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薛爱玲</t>
  </si>
  <si>
    <t>女</t>
  </si>
  <si>
    <t>本人</t>
  </si>
  <si>
    <t>610102****03160340</t>
  </si>
  <si>
    <t>下岗职工退休</t>
  </si>
  <si>
    <t>未央区张家堡街道办枣园南岭社区</t>
  </si>
  <si>
    <t>已婚</t>
  </si>
  <si>
    <t>张家堡</t>
  </si>
  <si>
    <t>成员1</t>
  </si>
  <si>
    <t>梁秦生</t>
  </si>
  <si>
    <t>男</t>
  </si>
  <si>
    <t>配偶</t>
  </si>
  <si>
    <t>610102****1229061x</t>
  </si>
  <si>
    <t>在家照顾老人</t>
  </si>
  <si>
    <t>王云智</t>
  </si>
  <si>
    <t>610581****10262517</t>
  </si>
  <si>
    <t>星恒灯饰商行</t>
  </si>
  <si>
    <t>未央区未央宫街道青门新区</t>
  </si>
  <si>
    <t>未央宫</t>
  </si>
  <si>
    <t>陶晓红</t>
  </si>
  <si>
    <t>340521****12244425</t>
  </si>
  <si>
    <t>安徽省当涂县乌溪镇一心村李垾自然村18号</t>
  </si>
  <si>
    <t>成员2</t>
  </si>
  <si>
    <t>王书文</t>
  </si>
  <si>
    <t>子女</t>
  </si>
  <si>
    <t>340521****02234410</t>
  </si>
  <si>
    <t>大白杨小学</t>
  </si>
  <si>
    <t>未婚</t>
  </si>
  <si>
    <t>孙文艳</t>
  </si>
  <si>
    <t xml:space="preserve">本人 </t>
  </si>
  <si>
    <t>610221****04215663</t>
  </si>
  <si>
    <t>陕西宇阳石油科技工程有限公司</t>
  </si>
  <si>
    <t>未央区草滩100号</t>
  </si>
  <si>
    <t>未央湖</t>
  </si>
  <si>
    <t>杨文波</t>
  </si>
  <si>
    <t>610324****05163436</t>
  </si>
  <si>
    <t>陕西扶风</t>
  </si>
  <si>
    <t>杨浩宇</t>
  </si>
  <si>
    <t>610324****10153414</t>
  </si>
  <si>
    <t>姚怀斌</t>
  </si>
  <si>
    <t>622827****06030614</t>
  </si>
  <si>
    <t>家教</t>
  </si>
  <si>
    <t>张家堡纬二十九街社区</t>
  </si>
  <si>
    <t>刘红琴</t>
  </si>
  <si>
    <t>610404****05082041</t>
  </si>
  <si>
    <t>陕西华商建材有限公司</t>
  </si>
  <si>
    <t>西安市未央区未央宫派出所</t>
  </si>
  <si>
    <t>离异</t>
  </si>
  <si>
    <t>麻俊林</t>
  </si>
  <si>
    <t>622323****12155156</t>
  </si>
  <si>
    <t>西安市金汇悦商贸有限公司</t>
  </si>
  <si>
    <t>西安市未央区二府庄1号付1号</t>
  </si>
  <si>
    <t>张银花</t>
  </si>
  <si>
    <t>622323****10080862</t>
  </si>
  <si>
    <t>无</t>
  </si>
  <si>
    <t>甘肃省酒泉市肃州区雄关路57号宏泰家园2号楼352号</t>
  </si>
  <si>
    <t>麻菲雅</t>
  </si>
  <si>
    <t>620622****05040826</t>
  </si>
  <si>
    <t>成员3</t>
  </si>
  <si>
    <t>麻芊雅</t>
  </si>
  <si>
    <t>620622****10094829</t>
  </si>
  <si>
    <t>王刚</t>
  </si>
  <si>
    <t>612727****06220036</t>
  </si>
  <si>
    <t>陕西振伟实业有限公司</t>
  </si>
  <si>
    <r>
      <rPr>
        <sz val="12"/>
        <color indexed="8"/>
        <rFont val="宋体"/>
        <charset val="134"/>
      </rPr>
      <t>未央区凤城六路3</t>
    </r>
    <r>
      <rPr>
        <sz val="12"/>
        <color indexed="8"/>
        <rFont val="宋体"/>
        <charset val="134"/>
      </rPr>
      <t>89号1-2-8-6</t>
    </r>
  </si>
  <si>
    <t>苟艳芳</t>
  </si>
  <si>
    <t>620524****11281860</t>
  </si>
  <si>
    <t>陕西车有汽车销售服务有限公司</t>
  </si>
  <si>
    <t>李继鹏</t>
  </si>
  <si>
    <t>620524****01232599</t>
  </si>
  <si>
    <t>西安瑞联世通汽车贸易有限公司</t>
  </si>
  <si>
    <t>甘肃省武山县滩歌镇下街村六组356号</t>
  </si>
  <si>
    <t>李子卿</t>
  </si>
  <si>
    <t>620524****06282557</t>
  </si>
  <si>
    <t>徐武鸣</t>
  </si>
  <si>
    <t>610112****10185019</t>
  </si>
  <si>
    <t>西安市公安分局巡警大队</t>
  </si>
  <si>
    <r>
      <rPr>
        <sz val="12"/>
        <color indexed="8"/>
        <rFont val="宋体"/>
        <charset val="134"/>
      </rPr>
      <t>未央区张办华山冶金机械厂9</t>
    </r>
    <r>
      <rPr>
        <sz val="12"/>
        <color indexed="8"/>
        <rFont val="宋体"/>
        <charset val="134"/>
      </rPr>
      <t>-3-3-2</t>
    </r>
  </si>
  <si>
    <t>张亚洲</t>
  </si>
  <si>
    <t>610202****0820121X</t>
  </si>
  <si>
    <t>西安首雨房地产经纪有限公司</t>
  </si>
  <si>
    <t>周春枚</t>
  </si>
  <si>
    <t>610330****12232828</t>
  </si>
  <si>
    <t>陕西携程百事通国际旅行社有限公司</t>
  </si>
  <si>
    <t>苗磊</t>
  </si>
  <si>
    <t>230404****08250314</t>
  </si>
  <si>
    <t>苗清夏</t>
  </si>
  <si>
    <t>610112****06132541</t>
  </si>
  <si>
    <t>邢禹民</t>
  </si>
  <si>
    <t>622424****02012255</t>
  </si>
  <si>
    <t>西安曲江（大明宫）萌宝计算机网络技术工作室</t>
  </si>
  <si>
    <t>郝园园</t>
  </si>
  <si>
    <t>612401****07241187</t>
  </si>
  <si>
    <t>西安蒙牛乳业有限公司</t>
  </si>
  <si>
    <t>西安市未央区经十七路枣园西村101号付1号</t>
  </si>
  <si>
    <t>翟天龙</t>
  </si>
  <si>
    <t>610112****08213532</t>
  </si>
  <si>
    <t>西安国际高尔夫俱乐部</t>
  </si>
  <si>
    <t>翟浩余</t>
  </si>
  <si>
    <t>610112****02203531</t>
  </si>
  <si>
    <t>西安市未央区枣园小学</t>
  </si>
  <si>
    <t>翟浩辰</t>
  </si>
  <si>
    <t>610112****02203558</t>
  </si>
  <si>
    <t>张琬柠</t>
  </si>
  <si>
    <t>610502****06230848</t>
  </si>
  <si>
    <t>亦美产后养生</t>
  </si>
  <si>
    <t>牛琛琛</t>
  </si>
  <si>
    <t>610502****09071226</t>
  </si>
  <si>
    <t>西安新起点教育中心</t>
  </si>
  <si>
    <t>枣园南岭50号</t>
  </si>
  <si>
    <t>王华</t>
  </si>
  <si>
    <t>610112****05112026</t>
  </si>
  <si>
    <t>西安技术开发</t>
  </si>
  <si>
    <t>未央区徐家湾西航</t>
  </si>
  <si>
    <t>徐家湾</t>
  </si>
  <si>
    <t>何昊轩</t>
  </si>
  <si>
    <t>610112****1127201X</t>
  </si>
  <si>
    <t>王选民</t>
  </si>
  <si>
    <t>610102****08153196</t>
  </si>
  <si>
    <t>西安粮油储备贸易有限公司</t>
  </si>
  <si>
    <t>未央区徐家湾社区</t>
  </si>
  <si>
    <t>郭荃珍</t>
  </si>
  <si>
    <t>610112****0814206X</t>
  </si>
  <si>
    <t>退休</t>
  </si>
  <si>
    <t>徐咪</t>
  </si>
  <si>
    <t>612525****11115622</t>
  </si>
  <si>
    <t>便利店员</t>
  </si>
  <si>
    <t>未央区渭滨街383号</t>
  </si>
  <si>
    <t>刘超利</t>
  </si>
  <si>
    <t>610425****04124114</t>
  </si>
  <si>
    <t>安装员</t>
  </si>
  <si>
    <t>咸阳市区礼泉县</t>
  </si>
  <si>
    <t>刘淑婷</t>
  </si>
  <si>
    <t>610425****03094127</t>
  </si>
  <si>
    <t>惠荣利</t>
  </si>
  <si>
    <t>610526****11103427</t>
  </si>
  <si>
    <t>陕西美迪实业有限公司</t>
  </si>
  <si>
    <t>未央区凤城十二路凯瑞大厦</t>
  </si>
  <si>
    <t>仵栋</t>
  </si>
  <si>
    <t>610526****11241318</t>
  </si>
  <si>
    <t>广州科方生物技术股份有限公司</t>
  </si>
  <si>
    <t>陕西省蒲城县城关镇</t>
  </si>
  <si>
    <t>仵启豪</t>
  </si>
  <si>
    <t>610526****12240034</t>
  </si>
  <si>
    <t>仵启祯</t>
  </si>
  <si>
    <t>610526****01080054</t>
  </si>
  <si>
    <t>雷姣姣</t>
  </si>
  <si>
    <t>610112****04212023</t>
  </si>
  <si>
    <t>陕西绿叶农化有限公司</t>
  </si>
  <si>
    <t>未央区徐家湾办事处新光村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</si>
</sst>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indexed="8"/>
      <name val="Tahoma"/>
      <charset val="129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b/>
      <sz val="11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29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ahoma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66"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9" fillId="9" borderId="8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44" fontId="36" fillId="0" borderId="0" applyFont="0" applyFill="0" applyBorder="0" applyAlignment="0" applyProtection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0" fontId="44" fillId="0" borderId="0" applyProtection="0">
      <alignment vertical="center"/>
    </xf>
    <xf numFmtId="0" fontId="12" fillId="0" borderId="0"/>
    <xf numFmtId="0" fontId="6" fillId="0" borderId="0">
      <alignment vertical="center"/>
    </xf>
    <xf numFmtId="0" fontId="33" fillId="0" borderId="0">
      <alignment vertical="center"/>
    </xf>
    <xf numFmtId="41" fontId="3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4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6" fillId="17" borderId="1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29" fillId="3" borderId="5" applyNumberFormat="0" applyAlignment="0" applyProtection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48" fillId="3" borderId="8" applyNumberFormat="0" applyAlignment="0" applyProtection="0">
      <alignment vertical="center"/>
    </xf>
    <xf numFmtId="0" fontId="45" fillId="15" borderId="11" applyNumberFormat="0" applyAlignment="0" applyProtection="0">
      <alignment vertical="center"/>
    </xf>
    <xf numFmtId="0" fontId="44" fillId="0" borderId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2" fillId="0" borderId="0"/>
    <xf numFmtId="0" fontId="43" fillId="11" borderId="0" applyNumberFormat="0" applyBorder="0" applyAlignment="0" applyProtection="0">
      <alignment vertical="center"/>
    </xf>
    <xf numFmtId="0" fontId="44" fillId="0" borderId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44" fillId="0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2" fillId="0" borderId="0"/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12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12" fillId="0" borderId="0"/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38" fillId="0" borderId="0">
      <alignment vertical="center"/>
    </xf>
    <xf numFmtId="0" fontId="6" fillId="0" borderId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4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0" borderId="0"/>
    <xf numFmtId="0" fontId="6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38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44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12" fillId="0" borderId="0"/>
    <xf numFmtId="0" fontId="12" fillId="0" borderId="0"/>
    <xf numFmtId="0" fontId="33" fillId="0" borderId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0" borderId="0" applyProtection="0">
      <alignment vertical="center"/>
    </xf>
    <xf numFmtId="0" fontId="12" fillId="0" borderId="0"/>
    <xf numFmtId="0" fontId="1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Protection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44" fillId="0" borderId="0" applyProtection="0">
      <alignment vertical="center"/>
    </xf>
    <xf numFmtId="0" fontId="44" fillId="0" borderId="0" applyProtection="0">
      <alignment vertical="center"/>
    </xf>
    <xf numFmtId="0" fontId="53" fillId="0" borderId="0"/>
  </cellStyleXfs>
  <cellXfs count="10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365" applyNumberFormat="1" applyFont="1" applyFill="1" applyBorder="1" applyAlignment="1">
      <alignment horizontal="center" vertical="center" wrapText="1"/>
    </xf>
    <xf numFmtId="0" fontId="2" fillId="2" borderId="2" xfId="365" applyNumberFormat="1" applyFont="1" applyFill="1" applyBorder="1" applyAlignment="1">
      <alignment horizontal="center" vertical="center" wrapText="1"/>
    </xf>
    <xf numFmtId="0" fontId="3" fillId="2" borderId="3" xfId="365" applyFont="1" applyFill="1" applyBorder="1" applyAlignment="1">
      <alignment horizontal="center" vertical="center" wrapText="1"/>
    </xf>
    <xf numFmtId="0" fontId="4" fillId="2" borderId="3" xfId="365" applyFont="1" applyFill="1" applyBorder="1" applyAlignment="1">
      <alignment horizontal="center" vertical="center" wrapText="1"/>
    </xf>
    <xf numFmtId="0" fontId="4" fillId="2" borderId="3" xfId="365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303" applyFont="1" applyBorder="1" applyAlignment="1">
      <alignment horizontal="center"/>
    </xf>
    <xf numFmtId="0" fontId="7" fillId="0" borderId="4" xfId="303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307" applyNumberFormat="1" applyFont="1" applyBorder="1" applyAlignment="1">
      <alignment horizontal="center"/>
    </xf>
    <xf numFmtId="49" fontId="7" fillId="0" borderId="4" xfId="307" applyNumberFormat="1" applyFont="1" applyBorder="1" applyAlignment="1">
      <alignment horizontal="center"/>
    </xf>
    <xf numFmtId="49" fontId="9" fillId="0" borderId="4" xfId="307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340" applyFont="1" applyBorder="1" applyAlignment="1">
      <alignment horizontal="center" vertical="center"/>
    </xf>
    <xf numFmtId="0" fontId="16" fillId="0" borderId="4" xfId="340" applyFont="1" applyBorder="1" applyAlignment="1">
      <alignment horizontal="center" vertical="center"/>
    </xf>
    <xf numFmtId="0" fontId="8" fillId="0" borderId="4" xfId="118" applyFont="1" applyBorder="1" applyAlignment="1">
      <alignment horizontal="center" vertical="center"/>
    </xf>
    <xf numFmtId="0" fontId="16" fillId="0" borderId="4" xfId="118" applyFont="1" applyBorder="1" applyAlignment="1">
      <alignment horizontal="center" vertical="center"/>
    </xf>
    <xf numFmtId="0" fontId="17" fillId="0" borderId="4" xfId="340" applyFont="1" applyBorder="1" applyAlignment="1">
      <alignment horizontal="center"/>
    </xf>
    <xf numFmtId="0" fontId="17" fillId="0" borderId="4" xfId="118" applyFont="1" applyBorder="1" applyAlignment="1">
      <alignment horizontal="center"/>
    </xf>
    <xf numFmtId="0" fontId="8" fillId="0" borderId="4" xfId="113" applyFont="1" applyBorder="1" applyAlignment="1">
      <alignment horizontal="center" vertical="center"/>
    </xf>
    <xf numFmtId="0" fontId="15" fillId="0" borderId="4" xfId="113" applyFont="1" applyBorder="1" applyAlignment="1">
      <alignment horizontal="center" vertical="center"/>
    </xf>
    <xf numFmtId="0" fontId="18" fillId="0" borderId="4" xfId="208" applyFont="1" applyFill="1" applyBorder="1" applyAlignment="1">
      <alignment horizontal="center" vertical="center"/>
    </xf>
    <xf numFmtId="0" fontId="16" fillId="0" borderId="4" xfId="113" applyFont="1" applyBorder="1" applyAlignment="1">
      <alignment horizontal="center" vertical="center"/>
    </xf>
    <xf numFmtId="0" fontId="19" fillId="0" borderId="4" xfId="50" applyFont="1" applyFill="1" applyBorder="1" applyAlignment="1">
      <alignment horizontal="center" vertical="center"/>
    </xf>
    <xf numFmtId="0" fontId="20" fillId="0" borderId="4" xfId="5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21" fillId="0" borderId="4" xfId="360" applyNumberFormat="1" applyFont="1" applyBorder="1" applyAlignment="1">
      <alignment horizontal="center" vertical="center"/>
    </xf>
    <xf numFmtId="49" fontId="9" fillId="0" borderId="4" xfId="360" applyNumberFormat="1" applyFont="1" applyBorder="1" applyAlignment="1">
      <alignment horizontal="center" vertical="center"/>
    </xf>
    <xf numFmtId="49" fontId="9" fillId="0" borderId="4" xfId="168" applyNumberFormat="1" applyFont="1" applyBorder="1" applyAlignment="1">
      <alignment horizontal="center" vertical="center"/>
    </xf>
    <xf numFmtId="0" fontId="21" fillId="0" borderId="4" xfId="268" applyFont="1" applyBorder="1" applyAlignment="1">
      <alignment horizontal="center" vertical="center"/>
    </xf>
    <xf numFmtId="0" fontId="9" fillId="0" borderId="4" xfId="268" applyFont="1" applyBorder="1" applyAlignment="1">
      <alignment horizontal="center" vertical="center"/>
    </xf>
    <xf numFmtId="0" fontId="9" fillId="0" borderId="4" xfId="270" applyFont="1" applyBorder="1" applyAlignment="1">
      <alignment horizontal="center" vertical="center"/>
    </xf>
    <xf numFmtId="49" fontId="21" fillId="0" borderId="4" xfId="190" applyNumberFormat="1" applyFont="1" applyBorder="1" applyAlignment="1">
      <alignment horizontal="center" vertical="center"/>
    </xf>
    <xf numFmtId="49" fontId="9" fillId="0" borderId="4" xfId="190" applyNumberFormat="1" applyFont="1" applyBorder="1" applyAlignment="1">
      <alignment horizontal="center" vertical="center"/>
    </xf>
    <xf numFmtId="49" fontId="9" fillId="0" borderId="4" xfId="146" applyNumberFormat="1" applyFont="1" applyBorder="1" applyAlignment="1">
      <alignment horizontal="center" vertical="center"/>
    </xf>
    <xf numFmtId="0" fontId="21" fillId="0" borderId="4" xfId="274" applyFont="1" applyBorder="1" applyAlignment="1">
      <alignment horizontal="center" vertical="center"/>
    </xf>
    <xf numFmtId="0" fontId="9" fillId="0" borderId="4" xfId="274" applyFont="1" applyBorder="1" applyAlignment="1">
      <alignment horizontal="center" vertical="center"/>
    </xf>
    <xf numFmtId="0" fontId="9" fillId="0" borderId="4" xfId="265" applyFont="1" applyBorder="1" applyAlignment="1">
      <alignment horizontal="center" vertical="center"/>
    </xf>
    <xf numFmtId="49" fontId="21" fillId="0" borderId="4" xfId="344" applyNumberFormat="1" applyFont="1" applyBorder="1" applyAlignment="1">
      <alignment horizontal="center" vertical="center" wrapText="1"/>
    </xf>
    <xf numFmtId="49" fontId="9" fillId="0" borderId="4" xfId="344" applyNumberFormat="1" applyFont="1" applyBorder="1" applyAlignment="1">
      <alignment horizontal="center" vertical="center" wrapText="1"/>
    </xf>
    <xf numFmtId="49" fontId="9" fillId="0" borderId="4" xfId="349" applyNumberFormat="1" applyFont="1" applyBorder="1" applyAlignment="1">
      <alignment horizontal="center" vertical="center"/>
    </xf>
    <xf numFmtId="49" fontId="9" fillId="0" borderId="4" xfId="349" applyNumberFormat="1" applyFont="1" applyBorder="1" applyAlignment="1">
      <alignment horizontal="center" vertical="center" wrapText="1"/>
    </xf>
    <xf numFmtId="49" fontId="21" fillId="0" borderId="4" xfId="177" applyNumberFormat="1" applyFont="1" applyBorder="1" applyAlignment="1">
      <alignment horizontal="center" vertical="center"/>
    </xf>
    <xf numFmtId="49" fontId="9" fillId="0" borderId="4" xfId="177" applyNumberFormat="1" applyFont="1" applyBorder="1" applyAlignment="1">
      <alignment horizontal="center" vertical="center"/>
    </xf>
    <xf numFmtId="49" fontId="9" fillId="0" borderId="4" xfId="179" applyNumberFormat="1" applyFont="1" applyBorder="1" applyAlignment="1">
      <alignment horizontal="center" vertical="center"/>
    </xf>
    <xf numFmtId="49" fontId="21" fillId="0" borderId="4" xfId="182" applyNumberFormat="1" applyFont="1" applyBorder="1" applyAlignment="1">
      <alignment horizontal="center" vertical="center"/>
    </xf>
    <xf numFmtId="49" fontId="9" fillId="0" borderId="4" xfId="182" applyNumberFormat="1" applyFont="1" applyBorder="1" applyAlignment="1">
      <alignment horizontal="center" vertical="center"/>
    </xf>
    <xf numFmtId="49" fontId="6" fillId="0" borderId="4" xfId="173" applyNumberFormat="1" applyBorder="1" applyAlignment="1">
      <alignment horizontal="center"/>
    </xf>
    <xf numFmtId="49" fontId="9" fillId="0" borderId="4" xfId="173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357" applyFont="1" applyFill="1" applyBorder="1" applyAlignment="1">
      <alignment horizontal="center" vertical="center"/>
    </xf>
    <xf numFmtId="0" fontId="21" fillId="0" borderId="4" xfId="357" applyFont="1" applyBorder="1" applyAlignment="1">
      <alignment horizontal="center" vertical="center"/>
    </xf>
    <xf numFmtId="49" fontId="21" fillId="0" borderId="4" xfId="357" applyNumberFormat="1" applyFont="1" applyBorder="1" applyAlignment="1">
      <alignment horizontal="center" vertical="center"/>
    </xf>
    <xf numFmtId="49" fontId="9" fillId="0" borderId="4" xfId="357" applyNumberFormat="1" applyFont="1" applyBorder="1" applyAlignment="1">
      <alignment horizontal="center" vertical="center"/>
    </xf>
    <xf numFmtId="49" fontId="9" fillId="0" borderId="4" xfId="357" applyNumberFormat="1" applyFont="1" applyBorder="1" applyAlignment="1">
      <alignment horizontal="center" vertical="center" wrapText="1"/>
    </xf>
    <xf numFmtId="0" fontId="6" fillId="0" borderId="4" xfId="361" applyBorder="1" applyAlignment="1">
      <alignment horizontal="center"/>
    </xf>
    <xf numFmtId="0" fontId="9" fillId="0" borderId="4" xfId="293" applyFont="1" applyBorder="1" applyAlignment="1">
      <alignment horizontal="center" vertical="center"/>
    </xf>
    <xf numFmtId="0" fontId="24" fillId="0" borderId="4" xfId="125" applyFont="1" applyFill="1" applyBorder="1" applyAlignment="1">
      <alignment horizontal="center" vertical="center"/>
    </xf>
    <xf numFmtId="0" fontId="18" fillId="0" borderId="4" xfId="221" applyFont="1" applyFill="1" applyBorder="1" applyAlignment="1">
      <alignment horizontal="center" vertical="center"/>
    </xf>
    <xf numFmtId="0" fontId="25" fillId="0" borderId="4" xfId="345" applyFont="1" applyFill="1" applyBorder="1" applyAlignment="1">
      <alignment horizontal="center" vertical="center"/>
    </xf>
    <xf numFmtId="0" fontId="20" fillId="0" borderId="4" xfId="345" applyFont="1" applyFill="1" applyBorder="1" applyAlignment="1">
      <alignment horizontal="center" vertical="center"/>
    </xf>
    <xf numFmtId="0" fontId="12" fillId="0" borderId="4" xfId="125" applyFont="1" applyFill="1" applyBorder="1" applyAlignment="1">
      <alignment horizontal="center" vertical="center"/>
    </xf>
    <xf numFmtId="0" fontId="26" fillId="0" borderId="4" xfId="125" applyFont="1" applyFill="1" applyBorder="1" applyAlignment="1">
      <alignment horizontal="center" vertical="center"/>
    </xf>
    <xf numFmtId="0" fontId="25" fillId="0" borderId="4" xfId="345" applyFont="1" applyFill="1" applyBorder="1" applyAlignment="1">
      <alignment horizontal="center" vertical="center" wrapText="1"/>
    </xf>
    <xf numFmtId="0" fontId="18" fillId="0" borderId="4" xfId="124" applyFont="1" applyFill="1" applyBorder="1" applyAlignment="1">
      <alignment horizontal="center" vertical="center"/>
    </xf>
    <xf numFmtId="0" fontId="19" fillId="0" borderId="4" xfId="351" applyFont="1" applyFill="1" applyBorder="1" applyAlignment="1">
      <alignment horizontal="center" vertical="center"/>
    </xf>
    <xf numFmtId="0" fontId="20" fillId="0" borderId="4" xfId="351" applyFont="1" applyFill="1" applyBorder="1" applyAlignment="1">
      <alignment horizontal="center" vertical="center"/>
    </xf>
    <xf numFmtId="0" fontId="24" fillId="0" borderId="4" xfId="124" applyFont="1" applyFill="1" applyBorder="1" applyAlignment="1">
      <alignment horizontal="center" vertical="center"/>
    </xf>
    <xf numFmtId="0" fontId="25" fillId="0" borderId="4" xfId="351" applyFont="1" applyFill="1" applyBorder="1" applyAlignment="1">
      <alignment horizontal="center" vertical="center"/>
    </xf>
    <xf numFmtId="0" fontId="18" fillId="0" borderId="4" xfId="358" applyFont="1" applyFill="1" applyBorder="1" applyAlignment="1">
      <alignment horizontal="center" vertical="center" wrapText="1"/>
    </xf>
    <xf numFmtId="0" fontId="19" fillId="0" borderId="4" xfId="350" applyFont="1" applyFill="1" applyBorder="1" applyAlignment="1">
      <alignment horizontal="center" vertical="center"/>
    </xf>
    <xf numFmtId="0" fontId="24" fillId="0" borderId="4" xfId="358" applyFont="1" applyFill="1" applyBorder="1" applyAlignment="1">
      <alignment horizontal="center" vertical="center"/>
    </xf>
    <xf numFmtId="0" fontId="25" fillId="0" borderId="4" xfId="350" applyFont="1" applyFill="1" applyBorder="1" applyAlignment="1">
      <alignment horizontal="center" vertical="center"/>
    </xf>
    <xf numFmtId="0" fontId="20" fillId="0" borderId="4" xfId="35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4" xfId="46" applyFont="1" applyFill="1" applyBorder="1" applyAlignment="1">
      <alignment horizontal="center" vertical="center"/>
    </xf>
    <xf numFmtId="0" fontId="18" fillId="0" borderId="4" xfId="46" applyFont="1" applyFill="1" applyBorder="1" applyAlignment="1">
      <alignment horizontal="center" vertical="center" wrapText="1"/>
    </xf>
    <xf numFmtId="0" fontId="7" fillId="0" borderId="4" xfId="46" applyFont="1" applyFill="1" applyBorder="1" applyAlignment="1">
      <alignment horizontal="center" vertical="center"/>
    </xf>
    <xf numFmtId="0" fontId="18" fillId="0" borderId="4" xfId="46" applyFont="1" applyFill="1" applyBorder="1" applyAlignment="1">
      <alignment horizontal="center" vertical="center"/>
    </xf>
    <xf numFmtId="0" fontId="25" fillId="0" borderId="4" xfId="46" applyFont="1" applyFill="1" applyBorder="1" applyAlignment="1">
      <alignment horizontal="center" vertical="center" wrapText="1"/>
    </xf>
    <xf numFmtId="0" fontId="19" fillId="0" borderId="4" xfId="46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/>
    <xf numFmtId="0" fontId="0" fillId="0" borderId="4" xfId="0" applyFont="1" applyBorder="1" applyAlignment="1">
      <alignment horizontal="center"/>
    </xf>
    <xf numFmtId="49" fontId="7" fillId="0" borderId="4" xfId="309" applyNumberFormat="1" applyFont="1" applyBorder="1" applyAlignment="1">
      <alignment horizontal="center"/>
    </xf>
    <xf numFmtId="0" fontId="28" fillId="0" borderId="4" xfId="348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272" applyFont="1" applyBorder="1" applyAlignment="1">
      <alignment horizontal="center" vertical="center"/>
    </xf>
    <xf numFmtId="49" fontId="9" fillId="0" borderId="4" xfId="165" applyNumberFormat="1" applyFont="1" applyBorder="1" applyAlignment="1">
      <alignment horizontal="center" vertical="center"/>
    </xf>
    <xf numFmtId="0" fontId="9" fillId="0" borderId="4" xfId="267" applyFont="1" applyBorder="1" applyAlignment="1">
      <alignment horizontal="center" vertical="center"/>
    </xf>
    <xf numFmtId="49" fontId="9" fillId="0" borderId="4" xfId="346" applyNumberFormat="1" applyFont="1" applyBorder="1" applyAlignment="1">
      <alignment horizontal="center" vertical="center"/>
    </xf>
    <xf numFmtId="49" fontId="9" fillId="0" borderId="4" xfId="181" applyNumberFormat="1" applyFont="1" applyBorder="1" applyAlignment="1">
      <alignment horizontal="center" vertical="center"/>
    </xf>
    <xf numFmtId="49" fontId="9" fillId="0" borderId="4" xfId="175" applyNumberFormat="1" applyFont="1" applyBorder="1" applyAlignment="1">
      <alignment horizontal="center" vertical="center"/>
    </xf>
    <xf numFmtId="0" fontId="9" fillId="0" borderId="4" xfId="288" applyFont="1" applyBorder="1" applyAlignment="1">
      <alignment horizontal="center" vertical="center"/>
    </xf>
    <xf numFmtId="0" fontId="12" fillId="0" borderId="4" xfId="221" applyFont="1" applyFill="1" applyBorder="1" applyAlignment="1">
      <alignment horizontal="center" vertical="center"/>
    </xf>
  </cellXfs>
  <cellStyles count="366">
    <cellStyle name="常规" xfId="0" builtinId="0"/>
    <cellStyle name="常规 3 32" xfId="1"/>
    <cellStyle name="常规 3 27" xfId="2"/>
    <cellStyle name="货币[0]" xfId="3" builtinId="7"/>
    <cellStyle name="20% - 强调文字颜色 3" xfId="4" builtinId="38"/>
    <cellStyle name="输入" xfId="5" builtinId="20"/>
    <cellStyle name="常规 44" xfId="6"/>
    <cellStyle name="常规 39" xfId="7"/>
    <cellStyle name="货币" xfId="8" builtinId="4"/>
    <cellStyle name="常规 10 3" xfId="9"/>
    <cellStyle name="常规 3 14" xfId="10"/>
    <cellStyle name="常规 13 2" xfId="11"/>
    <cellStyle name="常规 3 4 3" xfId="12"/>
    <cellStyle name="常规 2 31" xfId="13"/>
    <cellStyle name="常规 2 26" xfId="14"/>
    <cellStyle name="千位分隔[0]" xfId="15" builtinId="6"/>
    <cellStyle name="常规 31 2" xfId="16"/>
    <cellStyle name="40% - 强调文字颜色 3" xfId="17" builtinId="39"/>
    <cellStyle name="差" xfId="18" builtinId="27"/>
    <cellStyle name="常规 7 3" xfId="19"/>
    <cellStyle name="常规 3 52" xfId="20"/>
    <cellStyle name="常规 3 47" xfId="21"/>
    <cellStyle name="千位分隔" xfId="22" builtinId="3"/>
    <cellStyle name="60% - 强调文字颜色 3" xfId="23" builtinId="40"/>
    <cellStyle name="超链接" xfId="24" builtinId="8"/>
    <cellStyle name="常规 14 3" xfId="25"/>
    <cellStyle name="常规 2 7 3" xfId="26"/>
    <cellStyle name="百分比" xfId="27" builtinId="5"/>
    <cellStyle name="常规 13 3" xfId="28"/>
    <cellStyle name="已访问的超链接" xfId="29" builtinId="9"/>
    <cellStyle name="常规 6" xfId="30"/>
    <cellStyle name="注释" xfId="31" builtinId="10"/>
    <cellStyle name="60% - 强调文字颜色 2" xfId="32" builtinId="36"/>
    <cellStyle name="标题 4" xfId="33" builtinId="19"/>
    <cellStyle name="常规 6 5" xfId="34"/>
    <cellStyle name="常规 4 4 3" xfId="35"/>
    <cellStyle name="警告文本" xfId="36" builtinId="11"/>
    <cellStyle name="常规 5 2" xfId="37"/>
    <cellStyle name="标题" xfId="38" builtinId="15"/>
    <cellStyle name="常规 12" xfId="39"/>
    <cellStyle name="解释性文本" xfId="40" builtinId="53"/>
    <cellStyle name="标题 1" xfId="41" builtinId="16"/>
    <cellStyle name="标题 2" xfId="42" builtinId="17"/>
    <cellStyle name="60% - 强调文字颜色 1" xfId="43" builtinId="32"/>
    <cellStyle name="标题 3" xfId="44" builtinId="18"/>
    <cellStyle name="60% - 强调文字颜色 4" xfId="45" builtinId="44"/>
    <cellStyle name="常规 90" xfId="46"/>
    <cellStyle name="常规 85" xfId="47"/>
    <cellStyle name="输出" xfId="48" builtinId="21"/>
    <cellStyle name="常规 31" xfId="49"/>
    <cellStyle name="常规 26" xfId="50"/>
    <cellStyle name="计算" xfId="51" builtinId="22"/>
    <cellStyle name="检查单元格" xfId="52" builtinId="23"/>
    <cellStyle name="常规 8 3" xfId="53"/>
    <cellStyle name="20% - 强调文字颜色 6" xfId="54" builtinId="50"/>
    <cellStyle name="强调文字颜色 2" xfId="55" builtinId="33"/>
    <cellStyle name="链接单元格" xfId="56" builtinId="24"/>
    <cellStyle name="汇总" xfId="57" builtinId="25"/>
    <cellStyle name="好" xfId="58" builtinId="26"/>
    <cellStyle name="常规 3 2 6" xfId="59"/>
    <cellStyle name="适中" xfId="60" builtinId="28"/>
    <cellStyle name="常规 8 2" xfId="61"/>
    <cellStyle name="20% - 强调文字颜色 5" xfId="62" builtinId="46"/>
    <cellStyle name="强调文字颜色 1" xfId="63" builtinId="29"/>
    <cellStyle name="20% - 强调文字颜色 1" xfId="64" builtinId="30"/>
    <cellStyle name="40% - 强调文字颜色 1" xfId="65" builtinId="31"/>
    <cellStyle name="20% - 强调文字颜色 2" xfId="66" builtinId="34"/>
    <cellStyle name="40% - 强调文字颜色 2" xfId="67" builtinId="35"/>
    <cellStyle name="强调文字颜色 3" xfId="68" builtinId="37"/>
    <cellStyle name="强调文字颜色 4" xfId="69" builtinId="41"/>
    <cellStyle name="20% - 强调文字颜色 4" xfId="70" builtinId="42"/>
    <cellStyle name="常规 31 3" xfId="71"/>
    <cellStyle name="40% - 强调文字颜色 4" xfId="72" builtinId="43"/>
    <cellStyle name="强调文字颜色 5" xfId="73" builtinId="45"/>
    <cellStyle name="40% - 强调文字颜色 5" xfId="74" builtinId="47"/>
    <cellStyle name="60% - 强调文字颜色 5" xfId="75" builtinId="48"/>
    <cellStyle name="强调文字颜色 6" xfId="76" builtinId="49"/>
    <cellStyle name="常规 21 2" xfId="77"/>
    <cellStyle name="常规 16 2" xfId="78"/>
    <cellStyle name="常规 10" xfId="79"/>
    <cellStyle name="40% - 强调文字颜色 6" xfId="80" builtinId="51"/>
    <cellStyle name="常规 10 2" xfId="81"/>
    <cellStyle name="60% - 强调文字颜色 6" xfId="82" builtinId="52"/>
    <cellStyle name="常规 21 3" xfId="83"/>
    <cellStyle name="常规 16 3" xfId="84"/>
    <cellStyle name="常规 11" xfId="85"/>
    <cellStyle name="常规 13" xfId="86"/>
    <cellStyle name="常规 11 2" xfId="87"/>
    <cellStyle name="常规 2 10 2" xfId="88"/>
    <cellStyle name="常规 14" xfId="89"/>
    <cellStyle name="常规 11 3" xfId="90"/>
    <cellStyle name="常规 12 2" xfId="91"/>
    <cellStyle name="常规 12 3" xfId="92"/>
    <cellStyle name="常规 14 2" xfId="93"/>
    <cellStyle name="常规 20" xfId="94"/>
    <cellStyle name="常规 2 10 3" xfId="95"/>
    <cellStyle name="常规 15" xfId="96"/>
    <cellStyle name="常规 15 2" xfId="97"/>
    <cellStyle name="常规 15 3" xfId="98"/>
    <cellStyle name="常规 21" xfId="99"/>
    <cellStyle name="常规 16" xfId="100"/>
    <cellStyle name="常规 22" xfId="101"/>
    <cellStyle name="常规 17" xfId="102"/>
    <cellStyle name="常规 60" xfId="103"/>
    <cellStyle name="常规 55" xfId="104"/>
    <cellStyle name="常规 22 2" xfId="105"/>
    <cellStyle name="常规 17 2" xfId="106"/>
    <cellStyle name="常规 61" xfId="107"/>
    <cellStyle name="常规 56" xfId="108"/>
    <cellStyle name="常规 22 3" xfId="109"/>
    <cellStyle name="常规 17 3" xfId="110"/>
    <cellStyle name="常规 23" xfId="111"/>
    <cellStyle name="常规 18" xfId="112"/>
    <cellStyle name="常规 24" xfId="113"/>
    <cellStyle name="常规 19" xfId="114"/>
    <cellStyle name="常规 2" xfId="115"/>
    <cellStyle name="常规 2 10" xfId="116"/>
    <cellStyle name="常规 2 11" xfId="117"/>
    <cellStyle name="常规 64" xfId="118"/>
    <cellStyle name="常规 59" xfId="119"/>
    <cellStyle name="常规 2 11 2" xfId="120"/>
    <cellStyle name="常规 70" xfId="121"/>
    <cellStyle name="常规 65" xfId="122"/>
    <cellStyle name="常规 2 11 3" xfId="123"/>
    <cellStyle name="常规 71" xfId="124"/>
    <cellStyle name="常规 66" xfId="125"/>
    <cellStyle name="常规 2 11 4" xfId="126"/>
    <cellStyle name="常规 2 12" xfId="127"/>
    <cellStyle name="常规 2 12 2" xfId="128"/>
    <cellStyle name="常规 2 13" xfId="129"/>
    <cellStyle name="常规 2 13 2" xfId="130"/>
    <cellStyle name="常规 2 14" xfId="131"/>
    <cellStyle name="常规 33 2" xfId="132"/>
    <cellStyle name="常规 28 2" xfId="133"/>
    <cellStyle name="常规 2 20" xfId="134"/>
    <cellStyle name="常规 2 15" xfId="135"/>
    <cellStyle name="常规 28 3" xfId="136"/>
    <cellStyle name="常规 2 21" xfId="137"/>
    <cellStyle name="常规 2 16" xfId="138"/>
    <cellStyle name="常规 2 22" xfId="139"/>
    <cellStyle name="常规 2 17" xfId="140"/>
    <cellStyle name="常规 2 23" xfId="141"/>
    <cellStyle name="常规 2 18" xfId="142"/>
    <cellStyle name="常规 2 24" xfId="143"/>
    <cellStyle name="常规 2 19" xfId="144"/>
    <cellStyle name="常规 2 51" xfId="145"/>
    <cellStyle name="常规 2 46" xfId="146"/>
    <cellStyle name="常规 2 2" xfId="147"/>
    <cellStyle name="常规 42" xfId="148"/>
    <cellStyle name="常规 37" xfId="149"/>
    <cellStyle name="常规 2 2 2" xfId="150"/>
    <cellStyle name="常规 43" xfId="151"/>
    <cellStyle name="常规 38" xfId="152"/>
    <cellStyle name="常规 2 2 3" xfId="153"/>
    <cellStyle name="常规 3 4 2" xfId="154"/>
    <cellStyle name="常规 2 30" xfId="155"/>
    <cellStyle name="常规 2 25" xfId="156"/>
    <cellStyle name="常规 2 32" xfId="157"/>
    <cellStyle name="常规 2 27" xfId="158"/>
    <cellStyle name="常规 2 33" xfId="159"/>
    <cellStyle name="常规 2 28" xfId="160"/>
    <cellStyle name="常规 2 34" xfId="161"/>
    <cellStyle name="常规 2 29" xfId="162"/>
    <cellStyle name="常规 2 9 2" xfId="163"/>
    <cellStyle name="常规 2 52" xfId="164"/>
    <cellStyle name="常规 2 47" xfId="165"/>
    <cellStyle name="常规 2 3" xfId="166"/>
    <cellStyle name="常规 92" xfId="167"/>
    <cellStyle name="常规 87" xfId="168"/>
    <cellStyle name="常规 2 3 2" xfId="169"/>
    <cellStyle name="常规 93" xfId="170"/>
    <cellStyle name="常规 88" xfId="171"/>
    <cellStyle name="常规 2 3 3" xfId="172"/>
    <cellStyle name="常规 2 40" xfId="173"/>
    <cellStyle name="常规 2 35" xfId="174"/>
    <cellStyle name="常规 2 41" xfId="175"/>
    <cellStyle name="常规 2 36" xfId="176"/>
    <cellStyle name="常规 2 42" xfId="177"/>
    <cellStyle name="常规 2 37" xfId="178"/>
    <cellStyle name="常规 2 43" xfId="179"/>
    <cellStyle name="常规 2 38" xfId="180"/>
    <cellStyle name="常规 2 44" xfId="181"/>
    <cellStyle name="常规 2 39" xfId="182"/>
    <cellStyle name="常规 2 9 3" xfId="183"/>
    <cellStyle name="常规 2 53" xfId="184"/>
    <cellStyle name="常规 2 48" xfId="185"/>
    <cellStyle name="常规 2 4" xfId="186"/>
    <cellStyle name="常规 2 4 2" xfId="187"/>
    <cellStyle name="常规 2 4 3" xfId="188"/>
    <cellStyle name="常规 2 50" xfId="189"/>
    <cellStyle name="常规 2 45" xfId="190"/>
    <cellStyle name="常规 2 54" xfId="191"/>
    <cellStyle name="常规 2 5" xfId="192"/>
    <cellStyle name="常规 2 49" xfId="193"/>
    <cellStyle name="常规 2 5 2" xfId="194"/>
    <cellStyle name="常规 2 5 3" xfId="195"/>
    <cellStyle name="常规 2 6" xfId="196"/>
    <cellStyle name="常规 2 6 2" xfId="197"/>
    <cellStyle name="常规 2 6 3" xfId="198"/>
    <cellStyle name="常规 2 7" xfId="199"/>
    <cellStyle name="常规 2 7 2" xfId="200"/>
    <cellStyle name="常规 2 8" xfId="201"/>
    <cellStyle name="常规 2 8 2" xfId="202"/>
    <cellStyle name="常规 2 8 3" xfId="203"/>
    <cellStyle name="常规 2 9" xfId="204"/>
    <cellStyle name="常规 24 2" xfId="205"/>
    <cellStyle name="常规 24 3" xfId="206"/>
    <cellStyle name="常规 30" xfId="207"/>
    <cellStyle name="常规 25" xfId="208"/>
    <cellStyle name="常规 32" xfId="209"/>
    <cellStyle name="常规 27" xfId="210"/>
    <cellStyle name="常规 32 2" xfId="211"/>
    <cellStyle name="常规 27 2" xfId="212"/>
    <cellStyle name="常规 27 3" xfId="213"/>
    <cellStyle name="常规 33" xfId="214"/>
    <cellStyle name="常规 28" xfId="215"/>
    <cellStyle name="常规 34" xfId="216"/>
    <cellStyle name="常规 29" xfId="217"/>
    <cellStyle name="常规 34 2" xfId="218"/>
    <cellStyle name="常规 29 2" xfId="219"/>
    <cellStyle name="常规 29 3" xfId="220"/>
    <cellStyle name="常规 3" xfId="221"/>
    <cellStyle name="常规 6 6" xfId="222"/>
    <cellStyle name="常规 3 10" xfId="223"/>
    <cellStyle name="常规 3 11" xfId="224"/>
    <cellStyle name="常规 3 12" xfId="225"/>
    <cellStyle name="常规 3 13" xfId="226"/>
    <cellStyle name="常规 43 2" xfId="227"/>
    <cellStyle name="常规 38 2" xfId="228"/>
    <cellStyle name="常规 3 20" xfId="229"/>
    <cellStyle name="常规 3 15" xfId="230"/>
    <cellStyle name="常规 3 21" xfId="231"/>
    <cellStyle name="常规 3 16" xfId="232"/>
    <cellStyle name="常规 3 22" xfId="233"/>
    <cellStyle name="常规 3 17" xfId="234"/>
    <cellStyle name="常规 3 23" xfId="235"/>
    <cellStyle name="常规 3 18" xfId="236"/>
    <cellStyle name="常规 3 24" xfId="237"/>
    <cellStyle name="常规 3 19" xfId="238"/>
    <cellStyle name="常规 3 2" xfId="239"/>
    <cellStyle name="常规 3 2 10" xfId="240"/>
    <cellStyle name="常规 3 2 11" xfId="241"/>
    <cellStyle name="常规 3 2 12" xfId="242"/>
    <cellStyle name="常规 3 2 13" xfId="243"/>
    <cellStyle name="常规 3 2 14" xfId="244"/>
    <cellStyle name="常规 3 2 15" xfId="245"/>
    <cellStyle name="常规 3 2 16" xfId="246"/>
    <cellStyle name="常规 3 2 2" xfId="247"/>
    <cellStyle name="常规 3 2 3" xfId="248"/>
    <cellStyle name="常规 3 2 4" xfId="249"/>
    <cellStyle name="常规 3 2 5" xfId="250"/>
    <cellStyle name="常规 3 2 7" xfId="251"/>
    <cellStyle name="常规 3 2 8" xfId="252"/>
    <cellStyle name="常规 3 2 9" xfId="253"/>
    <cellStyle name="常规 3 30" xfId="254"/>
    <cellStyle name="常规 3 25" xfId="255"/>
    <cellStyle name="常规 3 31" xfId="256"/>
    <cellStyle name="常规 3 26" xfId="257"/>
    <cellStyle name="常规 3 33" xfId="258"/>
    <cellStyle name="常规 3 28" xfId="259"/>
    <cellStyle name="常规 3 34" xfId="260"/>
    <cellStyle name="常规 3 29" xfId="261"/>
    <cellStyle name="常规 3 3" xfId="262"/>
    <cellStyle name="常规 3 3 2" xfId="263"/>
    <cellStyle name="常规 3 3 3" xfId="264"/>
    <cellStyle name="常规 3 40" xfId="265"/>
    <cellStyle name="常规 3 35" xfId="266"/>
    <cellStyle name="常规 3 41" xfId="267"/>
    <cellStyle name="常规 3 36" xfId="268"/>
    <cellStyle name="常规 3 42" xfId="269"/>
    <cellStyle name="常规 3 37" xfId="270"/>
    <cellStyle name="常规 3 43" xfId="271"/>
    <cellStyle name="常规 3 38" xfId="272"/>
    <cellStyle name="常规 3 44" xfId="273"/>
    <cellStyle name="常规 3 39" xfId="274"/>
    <cellStyle name="常规 3 4" xfId="275"/>
    <cellStyle name="常规 3 50" xfId="276"/>
    <cellStyle name="常规 3 45" xfId="277"/>
    <cellStyle name="常规 7 2" xfId="278"/>
    <cellStyle name="常规 3 51" xfId="279"/>
    <cellStyle name="常规 3 46" xfId="280"/>
    <cellStyle name="常规 3 53" xfId="281"/>
    <cellStyle name="常规 3 48" xfId="282"/>
    <cellStyle name="常规 3 54" xfId="283"/>
    <cellStyle name="常规 3 49" xfId="284"/>
    <cellStyle name="常规 3 5" xfId="285"/>
    <cellStyle name="常规 3 5 2" xfId="286"/>
    <cellStyle name="常规 3 5 3" xfId="287"/>
    <cellStyle name="常规 3 60" xfId="288"/>
    <cellStyle name="常规 3 55" xfId="289"/>
    <cellStyle name="常规 3 56" xfId="290"/>
    <cellStyle name="常规 3 57" xfId="291"/>
    <cellStyle name="常规 3 58" xfId="292"/>
    <cellStyle name="常规 3 59" xfId="293"/>
    <cellStyle name="常规 3 6" xfId="294"/>
    <cellStyle name="常规 3 7" xfId="295"/>
    <cellStyle name="常规 3 8" xfId="296"/>
    <cellStyle name="常规 3 9" xfId="297"/>
    <cellStyle name="常规 30 2" xfId="298"/>
    <cellStyle name="常规 30 3" xfId="299"/>
    <cellStyle name="常规 40" xfId="300"/>
    <cellStyle name="常规 35" xfId="301"/>
    <cellStyle name="常规 40 2" xfId="302"/>
    <cellStyle name="常规 35 2" xfId="303"/>
    <cellStyle name="常规 41" xfId="304"/>
    <cellStyle name="常规 36" xfId="305"/>
    <cellStyle name="常规 41 2" xfId="306"/>
    <cellStyle name="常规 36 2" xfId="307"/>
    <cellStyle name="常规 42 2" xfId="308"/>
    <cellStyle name="常规 37 2" xfId="309"/>
    <cellStyle name="常规 4" xfId="310"/>
    <cellStyle name="常规 4 2" xfId="311"/>
    <cellStyle name="常规 4 4" xfId="312"/>
    <cellStyle name="常规 4 2 2" xfId="313"/>
    <cellStyle name="常规 4 5" xfId="314"/>
    <cellStyle name="常规 4 2 3" xfId="315"/>
    <cellStyle name="常规 4 3" xfId="316"/>
    <cellStyle name="常规 5 4" xfId="317"/>
    <cellStyle name="常规 4 3 2" xfId="318"/>
    <cellStyle name="常规 5 5" xfId="319"/>
    <cellStyle name="常规 4 3 3" xfId="320"/>
    <cellStyle name="常规 6 4" xfId="321"/>
    <cellStyle name="常规 4 4 2" xfId="322"/>
    <cellStyle name="常规 4 6" xfId="323"/>
    <cellStyle name="常规 44 2" xfId="324"/>
    <cellStyle name="常规 50" xfId="325"/>
    <cellStyle name="常规 45" xfId="326"/>
    <cellStyle name="常规 51" xfId="327"/>
    <cellStyle name="常规 46" xfId="328"/>
    <cellStyle name="常规 52" xfId="329"/>
    <cellStyle name="常规 47" xfId="330"/>
    <cellStyle name="常规 53" xfId="331"/>
    <cellStyle name="常规 48" xfId="332"/>
    <cellStyle name="常规 54" xfId="333"/>
    <cellStyle name="常规 49" xfId="334"/>
    <cellStyle name="常规 5" xfId="335"/>
    <cellStyle name="常规 5 3" xfId="336"/>
    <cellStyle name="常规 5 6" xfId="337"/>
    <cellStyle name="常规 62" xfId="338"/>
    <cellStyle name="常规 57" xfId="339"/>
    <cellStyle name="常规 63" xfId="340"/>
    <cellStyle name="常规 58" xfId="341"/>
    <cellStyle name="常规 6 2" xfId="342"/>
    <cellStyle name="常规 6 3" xfId="343"/>
    <cellStyle name="常规 72" xfId="344"/>
    <cellStyle name="常规 67" xfId="345"/>
    <cellStyle name="常规 74" xfId="346"/>
    <cellStyle name="常规 69" xfId="347"/>
    <cellStyle name="常规 7" xfId="348"/>
    <cellStyle name="常规 73" xfId="349"/>
    <cellStyle name="常规 80" xfId="350"/>
    <cellStyle name="常规 75" xfId="351"/>
    <cellStyle name="常规 81" xfId="352"/>
    <cellStyle name="常规 76" xfId="353"/>
    <cellStyle name="常规 82" xfId="354"/>
    <cellStyle name="常规 77" xfId="355"/>
    <cellStyle name="常规 78" xfId="356"/>
    <cellStyle name="常规 84" xfId="357"/>
    <cellStyle name="常规 79" xfId="358"/>
    <cellStyle name="常规 8" xfId="359"/>
    <cellStyle name="常规 86" xfId="360"/>
    <cellStyle name="常规 89" xfId="361"/>
    <cellStyle name="常规 9" xfId="362"/>
    <cellStyle name="常规 9 2" xfId="363"/>
    <cellStyle name="常规 9 3" xfId="364"/>
    <cellStyle name="常规_莲湖区12批60户联审" xfId="3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F15" sqref="F15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4" t="s">
        <v>11</v>
      </c>
      <c r="K3" s="95" t="s">
        <v>12</v>
      </c>
    </row>
    <row r="4" spans="1:11">
      <c r="A4" s="11">
        <v>1</v>
      </c>
      <c r="B4" s="12" t="s">
        <v>13</v>
      </c>
      <c r="C4" s="12" t="s">
        <v>14</v>
      </c>
      <c r="D4" s="12" t="s">
        <v>15</v>
      </c>
      <c r="E4" s="13" t="s">
        <v>16</v>
      </c>
      <c r="F4" s="14" t="s">
        <v>17</v>
      </c>
      <c r="G4" s="15" t="s">
        <v>18</v>
      </c>
      <c r="H4" s="16" t="s">
        <v>19</v>
      </c>
      <c r="I4" s="96">
        <v>1920</v>
      </c>
      <c r="J4" s="97" t="s">
        <v>20</v>
      </c>
      <c r="K4" s="86" t="s">
        <v>21</v>
      </c>
    </row>
    <row r="5" spans="1:11">
      <c r="A5" s="11"/>
      <c r="B5" s="12" t="s">
        <v>22</v>
      </c>
      <c r="C5" s="12" t="s">
        <v>23</v>
      </c>
      <c r="D5" s="12" t="s">
        <v>24</v>
      </c>
      <c r="E5" s="13" t="s">
        <v>25</v>
      </c>
      <c r="F5" s="14" t="s">
        <v>26</v>
      </c>
      <c r="G5" s="15" t="s">
        <v>27</v>
      </c>
      <c r="H5" s="16" t="s">
        <v>19</v>
      </c>
      <c r="I5" s="96"/>
      <c r="J5" s="97" t="s">
        <v>20</v>
      </c>
      <c r="K5" s="96"/>
    </row>
    <row r="6" spans="1:11">
      <c r="A6" s="17">
        <v>2</v>
      </c>
      <c r="B6" s="18" t="s">
        <v>13</v>
      </c>
      <c r="C6" s="19" t="s">
        <v>28</v>
      </c>
      <c r="D6" s="19" t="s">
        <v>24</v>
      </c>
      <c r="E6" s="20" t="s">
        <v>16</v>
      </c>
      <c r="F6" s="14" t="s">
        <v>29</v>
      </c>
      <c r="G6" s="19" t="s">
        <v>30</v>
      </c>
      <c r="H6" s="19" t="s">
        <v>31</v>
      </c>
      <c r="I6" s="17">
        <f>48000/12</f>
        <v>4000</v>
      </c>
      <c r="J6" s="98" t="s">
        <v>20</v>
      </c>
      <c r="K6" s="86" t="s">
        <v>32</v>
      </c>
    </row>
    <row r="7" spans="1:11">
      <c r="A7" s="17"/>
      <c r="B7" s="20" t="s">
        <v>22</v>
      </c>
      <c r="C7" s="19" t="s">
        <v>33</v>
      </c>
      <c r="D7" s="19" t="s">
        <v>15</v>
      </c>
      <c r="E7" s="20" t="s">
        <v>25</v>
      </c>
      <c r="F7" s="14" t="s">
        <v>34</v>
      </c>
      <c r="G7" s="19" t="s">
        <v>30</v>
      </c>
      <c r="H7" s="19" t="s">
        <v>35</v>
      </c>
      <c r="I7" s="17">
        <f>30000/12</f>
        <v>2500</v>
      </c>
      <c r="J7" s="98" t="s">
        <v>20</v>
      </c>
      <c r="K7" s="87"/>
    </row>
    <row r="8" spans="1:11">
      <c r="A8" s="17"/>
      <c r="B8" s="20" t="s">
        <v>36</v>
      </c>
      <c r="C8" s="19" t="s">
        <v>37</v>
      </c>
      <c r="D8" s="19" t="s">
        <v>24</v>
      </c>
      <c r="E8" s="20" t="s">
        <v>38</v>
      </c>
      <c r="F8" s="14" t="s">
        <v>39</v>
      </c>
      <c r="G8" s="19" t="s">
        <v>40</v>
      </c>
      <c r="H8" s="19" t="s">
        <v>35</v>
      </c>
      <c r="I8" s="17"/>
      <c r="J8" s="98" t="s">
        <v>41</v>
      </c>
      <c r="K8" s="87"/>
    </row>
    <row r="9" spans="1:11">
      <c r="A9" s="21">
        <v>3</v>
      </c>
      <c r="B9" s="22" t="s">
        <v>13</v>
      </c>
      <c r="C9" s="23" t="s">
        <v>42</v>
      </c>
      <c r="D9" s="24" t="s">
        <v>15</v>
      </c>
      <c r="E9" s="21" t="s">
        <v>43</v>
      </c>
      <c r="F9" s="14" t="s">
        <v>44</v>
      </c>
      <c r="G9" s="25" t="s">
        <v>45</v>
      </c>
      <c r="H9" s="26" t="s">
        <v>46</v>
      </c>
      <c r="I9" s="21">
        <f>28800/12</f>
        <v>2400</v>
      </c>
      <c r="J9" s="98" t="s">
        <v>20</v>
      </c>
      <c r="K9" s="86" t="s">
        <v>47</v>
      </c>
    </row>
    <row r="10" spans="1:11">
      <c r="A10" s="21"/>
      <c r="B10" s="20" t="s">
        <v>22</v>
      </c>
      <c r="C10" s="24" t="s">
        <v>48</v>
      </c>
      <c r="D10" s="24" t="s">
        <v>24</v>
      </c>
      <c r="E10" s="21" t="s">
        <v>25</v>
      </c>
      <c r="F10" s="14" t="s">
        <v>49</v>
      </c>
      <c r="G10" s="25" t="s">
        <v>45</v>
      </c>
      <c r="H10" s="26" t="s">
        <v>50</v>
      </c>
      <c r="I10" s="21">
        <f>36000/12</f>
        <v>3000</v>
      </c>
      <c r="J10" s="98" t="s">
        <v>20</v>
      </c>
      <c r="K10" s="87"/>
    </row>
    <row r="11" spans="1:11">
      <c r="A11" s="21"/>
      <c r="B11" s="20" t="s">
        <v>36</v>
      </c>
      <c r="C11" s="24" t="s">
        <v>51</v>
      </c>
      <c r="D11" s="27" t="s">
        <v>24</v>
      </c>
      <c r="E11" s="21" t="s">
        <v>38</v>
      </c>
      <c r="F11" s="14" t="s">
        <v>52</v>
      </c>
      <c r="G11" s="28"/>
      <c r="H11" s="26" t="s">
        <v>46</v>
      </c>
      <c r="I11" s="21"/>
      <c r="J11" s="98" t="s">
        <v>41</v>
      </c>
      <c r="K11" s="87"/>
    </row>
    <row r="12" s="1" customFormat="1" spans="1:11">
      <c r="A12" s="29">
        <v>4</v>
      </c>
      <c r="B12" s="30" t="s">
        <v>13</v>
      </c>
      <c r="C12" s="31" t="s">
        <v>53</v>
      </c>
      <c r="D12" s="32" t="s">
        <v>24</v>
      </c>
      <c r="E12" s="32" t="s">
        <v>16</v>
      </c>
      <c r="F12" s="14" t="s">
        <v>54</v>
      </c>
      <c r="G12" s="33" t="s">
        <v>55</v>
      </c>
      <c r="H12" s="34" t="s">
        <v>56</v>
      </c>
      <c r="I12" s="34">
        <f>25000/12</f>
        <v>2083.33333333333</v>
      </c>
      <c r="J12" s="98" t="s">
        <v>41</v>
      </c>
      <c r="K12" s="99" t="s">
        <v>21</v>
      </c>
    </row>
    <row r="13" s="1" customFormat="1" spans="1:11">
      <c r="A13" s="21">
        <v>5</v>
      </c>
      <c r="B13" s="22" t="s">
        <v>13</v>
      </c>
      <c r="C13" s="35" t="s">
        <v>57</v>
      </c>
      <c r="D13" s="35" t="s">
        <v>15</v>
      </c>
      <c r="E13" s="21" t="s">
        <v>16</v>
      </c>
      <c r="F13" s="14" t="s">
        <v>58</v>
      </c>
      <c r="G13" s="35" t="s">
        <v>59</v>
      </c>
      <c r="H13" s="35" t="s">
        <v>60</v>
      </c>
      <c r="I13" s="21">
        <f>21600/12</f>
        <v>1800</v>
      </c>
      <c r="J13" s="35" t="s">
        <v>61</v>
      </c>
      <c r="K13" s="99" t="s">
        <v>32</v>
      </c>
    </row>
    <row r="14" s="1" customFormat="1" spans="1:11">
      <c r="A14" s="21">
        <v>6</v>
      </c>
      <c r="B14" s="22" t="s">
        <v>13</v>
      </c>
      <c r="C14" s="36" t="s">
        <v>62</v>
      </c>
      <c r="D14" s="37" t="s">
        <v>24</v>
      </c>
      <c r="E14" s="21" t="s">
        <v>16</v>
      </c>
      <c r="F14" s="14" t="s">
        <v>63</v>
      </c>
      <c r="G14" s="38" t="s">
        <v>64</v>
      </c>
      <c r="H14" s="38" t="s">
        <v>65</v>
      </c>
      <c r="I14" s="21">
        <f>30000/12</f>
        <v>2500</v>
      </c>
      <c r="J14" s="98" t="s">
        <v>20</v>
      </c>
      <c r="K14" s="99" t="s">
        <v>21</v>
      </c>
    </row>
    <row r="15" s="1" customFormat="1" spans="1:11">
      <c r="A15" s="21"/>
      <c r="B15" s="20" t="s">
        <v>22</v>
      </c>
      <c r="C15" s="37" t="s">
        <v>66</v>
      </c>
      <c r="D15" s="37" t="s">
        <v>15</v>
      </c>
      <c r="E15" s="21" t="s">
        <v>25</v>
      </c>
      <c r="F15" s="14" t="s">
        <v>67</v>
      </c>
      <c r="G15" s="38" t="s">
        <v>68</v>
      </c>
      <c r="H15" s="38" t="s">
        <v>69</v>
      </c>
      <c r="I15" s="21">
        <f>20000/12</f>
        <v>1666.66666666667</v>
      </c>
      <c r="J15" s="98" t="s">
        <v>20</v>
      </c>
      <c r="K15" s="100"/>
    </row>
    <row r="16" s="1" customFormat="1" spans="1:11">
      <c r="A16" s="21"/>
      <c r="B16" s="20" t="s">
        <v>36</v>
      </c>
      <c r="C16" s="37" t="s">
        <v>70</v>
      </c>
      <c r="D16" s="37" t="s">
        <v>15</v>
      </c>
      <c r="E16" s="21" t="s">
        <v>38</v>
      </c>
      <c r="F16" s="14" t="s">
        <v>71</v>
      </c>
      <c r="G16" s="38" t="s">
        <v>68</v>
      </c>
      <c r="H16" s="38" t="s">
        <v>65</v>
      </c>
      <c r="I16" s="21"/>
      <c r="J16" s="98" t="s">
        <v>41</v>
      </c>
      <c r="K16" s="100"/>
    </row>
    <row r="17" s="1" customFormat="1" spans="1:11">
      <c r="A17" s="21"/>
      <c r="B17" s="20" t="s">
        <v>72</v>
      </c>
      <c r="C17" s="37" t="s">
        <v>73</v>
      </c>
      <c r="D17" s="37" t="s">
        <v>15</v>
      </c>
      <c r="E17" s="21" t="s">
        <v>38</v>
      </c>
      <c r="F17" s="14" t="s">
        <v>74</v>
      </c>
      <c r="G17" s="38" t="s">
        <v>68</v>
      </c>
      <c r="H17" s="38" t="s">
        <v>65</v>
      </c>
      <c r="I17" s="21"/>
      <c r="J17" s="98" t="s">
        <v>41</v>
      </c>
      <c r="K17" s="100"/>
    </row>
    <row r="18" spans="1:11">
      <c r="A18" s="17">
        <v>7</v>
      </c>
      <c r="B18" s="18" t="s">
        <v>13</v>
      </c>
      <c r="C18" s="39" t="s">
        <v>75</v>
      </c>
      <c r="D18" s="40" t="s">
        <v>24</v>
      </c>
      <c r="E18" s="20" t="s">
        <v>16</v>
      </c>
      <c r="F18" s="14" t="s">
        <v>76</v>
      </c>
      <c r="G18" s="41" t="s">
        <v>77</v>
      </c>
      <c r="H18" s="41" t="s">
        <v>78</v>
      </c>
      <c r="I18" s="17">
        <f>31200/12</f>
        <v>2600</v>
      </c>
      <c r="J18" s="101" t="s">
        <v>41</v>
      </c>
      <c r="K18" s="99" t="s">
        <v>21</v>
      </c>
    </row>
    <row r="19" spans="1:11">
      <c r="A19" s="17">
        <v>8</v>
      </c>
      <c r="B19" s="18" t="s">
        <v>13</v>
      </c>
      <c r="C19" s="42" t="s">
        <v>79</v>
      </c>
      <c r="D19" s="43" t="s">
        <v>15</v>
      </c>
      <c r="E19" s="21" t="s">
        <v>16</v>
      </c>
      <c r="F19" s="14" t="s">
        <v>80</v>
      </c>
      <c r="G19" s="44" t="s">
        <v>81</v>
      </c>
      <c r="H19" s="44" t="s">
        <v>65</v>
      </c>
      <c r="I19" s="17">
        <f>38400/12</f>
        <v>3200</v>
      </c>
      <c r="J19" s="102" t="s">
        <v>20</v>
      </c>
      <c r="K19" s="86" t="s">
        <v>21</v>
      </c>
    </row>
    <row r="20" spans="1:11">
      <c r="A20" s="17"/>
      <c r="B20" s="20" t="s">
        <v>22</v>
      </c>
      <c r="C20" s="43" t="s">
        <v>82</v>
      </c>
      <c r="D20" s="43" t="s">
        <v>24</v>
      </c>
      <c r="E20" s="21" t="s">
        <v>25</v>
      </c>
      <c r="F20" s="14" t="s">
        <v>83</v>
      </c>
      <c r="G20" s="44" t="s">
        <v>84</v>
      </c>
      <c r="H20" s="44" t="s">
        <v>85</v>
      </c>
      <c r="I20" s="17">
        <f>38400/12</f>
        <v>3200</v>
      </c>
      <c r="J20" s="102" t="s">
        <v>20</v>
      </c>
      <c r="K20" s="87"/>
    </row>
    <row r="21" spans="1:11">
      <c r="A21" s="17"/>
      <c r="B21" s="20" t="s">
        <v>36</v>
      </c>
      <c r="C21" s="43" t="s">
        <v>86</v>
      </c>
      <c r="D21" s="43" t="s">
        <v>24</v>
      </c>
      <c r="E21" s="21" t="s">
        <v>38</v>
      </c>
      <c r="F21" s="14" t="s">
        <v>87</v>
      </c>
      <c r="G21" s="44" t="s">
        <v>68</v>
      </c>
      <c r="H21" s="44" t="s">
        <v>85</v>
      </c>
      <c r="I21" s="17"/>
      <c r="J21" s="102" t="s">
        <v>41</v>
      </c>
      <c r="K21" s="87"/>
    </row>
    <row r="22" spans="1:11">
      <c r="A22" s="17">
        <v>9</v>
      </c>
      <c r="B22" s="18" t="s">
        <v>13</v>
      </c>
      <c r="C22" s="45" t="s">
        <v>88</v>
      </c>
      <c r="D22" s="46" t="s">
        <v>24</v>
      </c>
      <c r="E22" s="21" t="s">
        <v>16</v>
      </c>
      <c r="F22" s="14" t="s">
        <v>89</v>
      </c>
      <c r="G22" s="47" t="s">
        <v>90</v>
      </c>
      <c r="H22" s="47" t="s">
        <v>91</v>
      </c>
      <c r="I22" s="17">
        <f>25200/12</f>
        <v>2100</v>
      </c>
      <c r="J22" s="103" t="s">
        <v>41</v>
      </c>
      <c r="K22" s="99" t="s">
        <v>21</v>
      </c>
    </row>
    <row r="23" spans="1:11">
      <c r="A23" s="17">
        <v>10</v>
      </c>
      <c r="B23" s="18" t="s">
        <v>13</v>
      </c>
      <c r="C23" s="48" t="s">
        <v>92</v>
      </c>
      <c r="D23" s="49" t="s">
        <v>24</v>
      </c>
      <c r="E23" s="20" t="s">
        <v>16</v>
      </c>
      <c r="F23" s="14" t="s">
        <v>93</v>
      </c>
      <c r="G23" s="50" t="s">
        <v>94</v>
      </c>
      <c r="H23" s="51" t="s">
        <v>65</v>
      </c>
      <c r="I23" s="17">
        <f>27600/12</f>
        <v>2300</v>
      </c>
      <c r="J23" s="104" t="s">
        <v>41</v>
      </c>
      <c r="K23" s="99" t="s">
        <v>21</v>
      </c>
    </row>
    <row r="24" spans="1:11">
      <c r="A24" s="17">
        <v>11</v>
      </c>
      <c r="B24" s="18" t="s">
        <v>13</v>
      </c>
      <c r="C24" s="52" t="s">
        <v>95</v>
      </c>
      <c r="D24" s="53" t="s">
        <v>15</v>
      </c>
      <c r="E24" s="21" t="s">
        <v>16</v>
      </c>
      <c r="F24" s="14" t="s">
        <v>96</v>
      </c>
      <c r="G24" s="54" t="s">
        <v>97</v>
      </c>
      <c r="H24" s="54" t="s">
        <v>65</v>
      </c>
      <c r="I24" s="17">
        <f>36000/12</f>
        <v>3000</v>
      </c>
      <c r="J24" s="105" t="s">
        <v>20</v>
      </c>
      <c r="K24" s="86" t="s">
        <v>21</v>
      </c>
    </row>
    <row r="25" spans="1:11">
      <c r="A25" s="17"/>
      <c r="B25" s="20" t="s">
        <v>22</v>
      </c>
      <c r="C25" s="53" t="s">
        <v>98</v>
      </c>
      <c r="D25" s="53" t="s">
        <v>24</v>
      </c>
      <c r="E25" s="21" t="s">
        <v>25</v>
      </c>
      <c r="F25" s="14" t="s">
        <v>99</v>
      </c>
      <c r="G25" s="54" t="s">
        <v>97</v>
      </c>
      <c r="H25" s="54" t="s">
        <v>65</v>
      </c>
      <c r="I25" s="17">
        <f>24000/12</f>
        <v>2000</v>
      </c>
      <c r="J25" s="105" t="s">
        <v>20</v>
      </c>
      <c r="K25" s="87"/>
    </row>
    <row r="26" spans="1:11">
      <c r="A26" s="17"/>
      <c r="B26" s="20" t="s">
        <v>36</v>
      </c>
      <c r="C26" s="53" t="s">
        <v>100</v>
      </c>
      <c r="D26" s="53" t="s">
        <v>15</v>
      </c>
      <c r="E26" s="21" t="s">
        <v>38</v>
      </c>
      <c r="F26" s="14" t="s">
        <v>101</v>
      </c>
      <c r="G26" s="54" t="s">
        <v>68</v>
      </c>
      <c r="H26" s="54" t="s">
        <v>65</v>
      </c>
      <c r="I26" s="17"/>
      <c r="J26" s="105" t="s">
        <v>41</v>
      </c>
      <c r="K26" s="87"/>
    </row>
    <row r="27" spans="1:11">
      <c r="A27" s="17">
        <v>12</v>
      </c>
      <c r="B27" s="18" t="s">
        <v>13</v>
      </c>
      <c r="C27" s="55" t="s">
        <v>102</v>
      </c>
      <c r="D27" s="56" t="s">
        <v>24</v>
      </c>
      <c r="E27" s="21" t="s">
        <v>16</v>
      </c>
      <c r="F27" s="14" t="s">
        <v>103</v>
      </c>
      <c r="G27" s="57" t="s">
        <v>104</v>
      </c>
      <c r="H27" s="58" t="s">
        <v>65</v>
      </c>
      <c r="I27" s="17">
        <f>31200/12</f>
        <v>2600</v>
      </c>
      <c r="J27" s="106" t="s">
        <v>41</v>
      </c>
      <c r="K27" s="99" t="s">
        <v>21</v>
      </c>
    </row>
    <row r="28" spans="1:11">
      <c r="A28" s="59">
        <v>13</v>
      </c>
      <c r="B28" s="60" t="s">
        <v>13</v>
      </c>
      <c r="C28" s="60" t="s">
        <v>105</v>
      </c>
      <c r="D28" s="61" t="s">
        <v>15</v>
      </c>
      <c r="E28" s="61" t="s">
        <v>16</v>
      </c>
      <c r="F28" s="14" t="s">
        <v>106</v>
      </c>
      <c r="G28" s="35" t="s">
        <v>107</v>
      </c>
      <c r="H28" s="35" t="s">
        <v>108</v>
      </c>
      <c r="I28" s="87">
        <v>3000</v>
      </c>
      <c r="J28" s="61" t="s">
        <v>20</v>
      </c>
      <c r="K28" s="86" t="s">
        <v>32</v>
      </c>
    </row>
    <row r="29" spans="1:11">
      <c r="A29" s="59"/>
      <c r="B29" s="61" t="s">
        <v>22</v>
      </c>
      <c r="C29" s="61" t="s">
        <v>109</v>
      </c>
      <c r="D29" s="61" t="s">
        <v>24</v>
      </c>
      <c r="E29" s="61" t="s">
        <v>25</v>
      </c>
      <c r="F29" s="14" t="s">
        <v>110</v>
      </c>
      <c r="G29" s="35" t="s">
        <v>111</v>
      </c>
      <c r="H29" s="35" t="s">
        <v>108</v>
      </c>
      <c r="I29" s="87">
        <v>2000</v>
      </c>
      <c r="J29" s="61" t="s">
        <v>20</v>
      </c>
      <c r="K29" s="87"/>
    </row>
    <row r="30" spans="1:11">
      <c r="A30" s="59"/>
      <c r="B30" s="61" t="s">
        <v>36</v>
      </c>
      <c r="C30" s="61" t="s">
        <v>112</v>
      </c>
      <c r="D30" s="61" t="s">
        <v>24</v>
      </c>
      <c r="E30" s="61" t="s">
        <v>38</v>
      </c>
      <c r="F30" s="14" t="s">
        <v>113</v>
      </c>
      <c r="G30" s="35" t="s">
        <v>114</v>
      </c>
      <c r="H30" s="35" t="s">
        <v>108</v>
      </c>
      <c r="I30" s="100"/>
      <c r="J30" s="61" t="s">
        <v>41</v>
      </c>
      <c r="K30" s="87"/>
    </row>
    <row r="31" spans="1:11">
      <c r="A31" s="59"/>
      <c r="B31" s="61" t="s">
        <v>72</v>
      </c>
      <c r="C31" s="61" t="s">
        <v>115</v>
      </c>
      <c r="D31" s="61" t="s">
        <v>24</v>
      </c>
      <c r="E31" s="61" t="s">
        <v>38</v>
      </c>
      <c r="F31" s="14" t="s">
        <v>116</v>
      </c>
      <c r="G31" s="35" t="s">
        <v>114</v>
      </c>
      <c r="H31" s="35" t="s">
        <v>108</v>
      </c>
      <c r="I31" s="100"/>
      <c r="J31" s="61" t="s">
        <v>41</v>
      </c>
      <c r="K31" s="87"/>
    </row>
    <row r="32" spans="1:11">
      <c r="A32" s="62">
        <v>14</v>
      </c>
      <c r="B32" s="63" t="s">
        <v>13</v>
      </c>
      <c r="C32" s="64" t="s">
        <v>117</v>
      </c>
      <c r="D32" s="65" t="s">
        <v>15</v>
      </c>
      <c r="E32" s="66" t="s">
        <v>16</v>
      </c>
      <c r="F32" s="14" t="s">
        <v>118</v>
      </c>
      <c r="G32" s="65" t="s">
        <v>119</v>
      </c>
      <c r="H32" s="65" t="s">
        <v>65</v>
      </c>
      <c r="I32" s="87">
        <f>24000/12</f>
        <v>2000</v>
      </c>
      <c r="J32" s="61" t="s">
        <v>41</v>
      </c>
      <c r="K32" s="99" t="s">
        <v>21</v>
      </c>
    </row>
    <row r="33" spans="1:11">
      <c r="A33" s="67">
        <v>15</v>
      </c>
      <c r="B33" s="68" t="s">
        <v>13</v>
      </c>
      <c r="C33" s="68" t="s">
        <v>120</v>
      </c>
      <c r="D33" s="68" t="s">
        <v>15</v>
      </c>
      <c r="E33" s="68" t="s">
        <v>16</v>
      </c>
      <c r="F33" s="14" t="s">
        <v>121</v>
      </c>
      <c r="G33" s="68" t="s">
        <v>122</v>
      </c>
      <c r="H33" s="68" t="s">
        <v>123</v>
      </c>
      <c r="I33" s="87">
        <f>24000/12</f>
        <v>2000</v>
      </c>
      <c r="J33" s="107" t="s">
        <v>41</v>
      </c>
      <c r="K33" s="99" t="s">
        <v>21</v>
      </c>
    </row>
    <row r="34" spans="1:11">
      <c r="A34" s="11">
        <v>16</v>
      </c>
      <c r="B34" s="12" t="s">
        <v>13</v>
      </c>
      <c r="C34" s="69" t="s">
        <v>124</v>
      </c>
      <c r="D34" s="70" t="s">
        <v>15</v>
      </c>
      <c r="E34" s="68" t="s">
        <v>16</v>
      </c>
      <c r="F34" s="14" t="s">
        <v>125</v>
      </c>
      <c r="G34" s="71" t="s">
        <v>126</v>
      </c>
      <c r="H34" s="72" t="s">
        <v>127</v>
      </c>
      <c r="I34" s="87">
        <f>36000/12</f>
        <v>3000</v>
      </c>
      <c r="J34" s="108" t="s">
        <v>61</v>
      </c>
      <c r="K34" s="86" t="s">
        <v>128</v>
      </c>
    </row>
    <row r="35" spans="1:11">
      <c r="A35" s="11"/>
      <c r="B35" s="12" t="s">
        <v>22</v>
      </c>
      <c r="C35" s="73" t="s">
        <v>129</v>
      </c>
      <c r="D35" s="74" t="s">
        <v>24</v>
      </c>
      <c r="E35" s="21" t="s">
        <v>38</v>
      </c>
      <c r="F35" s="14" t="s">
        <v>130</v>
      </c>
      <c r="G35" s="75"/>
      <c r="H35" s="72" t="s">
        <v>127</v>
      </c>
      <c r="I35" s="87"/>
      <c r="J35" s="107" t="s">
        <v>41</v>
      </c>
      <c r="K35" s="87"/>
    </row>
    <row r="36" spans="1:11">
      <c r="A36" s="11">
        <v>17</v>
      </c>
      <c r="B36" s="12" t="s">
        <v>13</v>
      </c>
      <c r="C36" s="76" t="s">
        <v>131</v>
      </c>
      <c r="D36" s="70" t="s">
        <v>24</v>
      </c>
      <c r="E36" s="61" t="s">
        <v>16</v>
      </c>
      <c r="F36" s="14" t="s">
        <v>132</v>
      </c>
      <c r="G36" s="77" t="s">
        <v>133</v>
      </c>
      <c r="H36" s="78" t="s">
        <v>134</v>
      </c>
      <c r="I36" s="87">
        <f>40944/12</f>
        <v>3412</v>
      </c>
      <c r="J36" s="61" t="s">
        <v>20</v>
      </c>
      <c r="K36" s="86" t="s">
        <v>128</v>
      </c>
    </row>
    <row r="37" spans="1:11">
      <c r="A37" s="11"/>
      <c r="B37" s="12" t="s">
        <v>22</v>
      </c>
      <c r="C37" s="79" t="s">
        <v>135</v>
      </c>
      <c r="D37" s="70" t="s">
        <v>15</v>
      </c>
      <c r="E37" s="61" t="s">
        <v>25</v>
      </c>
      <c r="F37" s="14" t="s">
        <v>136</v>
      </c>
      <c r="G37" s="80" t="s">
        <v>137</v>
      </c>
      <c r="H37" s="78" t="s">
        <v>134</v>
      </c>
      <c r="I37" s="87">
        <f>14400/12</f>
        <v>1200</v>
      </c>
      <c r="J37" s="61" t="s">
        <v>20</v>
      </c>
      <c r="K37" s="87"/>
    </row>
    <row r="38" spans="1:11">
      <c r="A38" s="17">
        <v>18</v>
      </c>
      <c r="B38" s="18" t="s">
        <v>13</v>
      </c>
      <c r="C38" s="81" t="s">
        <v>138</v>
      </c>
      <c r="D38" s="70" t="s">
        <v>15</v>
      </c>
      <c r="E38" s="61" t="s">
        <v>16</v>
      </c>
      <c r="F38" s="14" t="s">
        <v>139</v>
      </c>
      <c r="G38" s="82" t="s">
        <v>140</v>
      </c>
      <c r="H38" s="82" t="s">
        <v>141</v>
      </c>
      <c r="I38" s="87">
        <f>25200/12</f>
        <v>2100</v>
      </c>
      <c r="J38" s="61" t="s">
        <v>20</v>
      </c>
      <c r="K38" s="86" t="s">
        <v>128</v>
      </c>
    </row>
    <row r="39" spans="1:11">
      <c r="A39" s="17"/>
      <c r="B39" s="20" t="s">
        <v>22</v>
      </c>
      <c r="C39" s="83" t="s">
        <v>142</v>
      </c>
      <c r="D39" s="70" t="s">
        <v>24</v>
      </c>
      <c r="E39" s="61" t="s">
        <v>25</v>
      </c>
      <c r="F39" s="14" t="s">
        <v>143</v>
      </c>
      <c r="G39" s="84" t="s">
        <v>144</v>
      </c>
      <c r="H39" s="85" t="s">
        <v>145</v>
      </c>
      <c r="I39" s="87">
        <f>32400/12</f>
        <v>2700</v>
      </c>
      <c r="J39" s="61" t="s">
        <v>20</v>
      </c>
      <c r="K39" s="87"/>
    </row>
    <row r="40" spans="1:11">
      <c r="A40" s="17"/>
      <c r="B40" s="20" t="s">
        <v>36</v>
      </c>
      <c r="C40" s="83" t="s">
        <v>146</v>
      </c>
      <c r="D40" s="70" t="s">
        <v>15</v>
      </c>
      <c r="E40" s="61" t="s">
        <v>38</v>
      </c>
      <c r="F40" s="14" t="s">
        <v>147</v>
      </c>
      <c r="G40" s="84"/>
      <c r="H40" s="85" t="s">
        <v>145</v>
      </c>
      <c r="I40" s="87"/>
      <c r="J40" s="61" t="s">
        <v>41</v>
      </c>
      <c r="K40" s="87"/>
    </row>
    <row r="41" spans="1:11">
      <c r="A41" s="59">
        <v>19</v>
      </c>
      <c r="B41" s="60" t="s">
        <v>13</v>
      </c>
      <c r="C41" s="86" t="s">
        <v>148</v>
      </c>
      <c r="D41" s="86" t="s">
        <v>15</v>
      </c>
      <c r="E41" s="61" t="s">
        <v>16</v>
      </c>
      <c r="F41" s="14" t="s">
        <v>149</v>
      </c>
      <c r="G41" s="86" t="s">
        <v>150</v>
      </c>
      <c r="H41" s="86" t="s">
        <v>151</v>
      </c>
      <c r="I41" s="87">
        <f>36000/12</f>
        <v>3000</v>
      </c>
      <c r="J41" s="61" t="s">
        <v>20</v>
      </c>
      <c r="K41" s="86" t="s">
        <v>128</v>
      </c>
    </row>
    <row r="42" spans="1:11">
      <c r="A42" s="59"/>
      <c r="B42" s="61" t="s">
        <v>22</v>
      </c>
      <c r="C42" s="86" t="s">
        <v>152</v>
      </c>
      <c r="D42" s="86" t="s">
        <v>24</v>
      </c>
      <c r="E42" s="61" t="s">
        <v>25</v>
      </c>
      <c r="F42" s="14" t="s">
        <v>153</v>
      </c>
      <c r="G42" s="86" t="s">
        <v>154</v>
      </c>
      <c r="H42" s="86" t="s">
        <v>155</v>
      </c>
      <c r="I42" s="87">
        <f>38400/12</f>
        <v>3200</v>
      </c>
      <c r="J42" s="61" t="s">
        <v>20</v>
      </c>
      <c r="K42" s="87"/>
    </row>
    <row r="43" spans="1:11">
      <c r="A43" s="59"/>
      <c r="B43" s="61" t="s">
        <v>36</v>
      </c>
      <c r="C43" s="86" t="s">
        <v>156</v>
      </c>
      <c r="D43" s="86" t="s">
        <v>24</v>
      </c>
      <c r="E43" s="61" t="s">
        <v>38</v>
      </c>
      <c r="F43" s="14" t="s">
        <v>157</v>
      </c>
      <c r="G43" s="87"/>
      <c r="H43" s="86" t="s">
        <v>155</v>
      </c>
      <c r="I43" s="87"/>
      <c r="J43" s="61" t="s">
        <v>41</v>
      </c>
      <c r="K43" s="87"/>
    </row>
    <row r="44" spans="1:11">
      <c r="A44" s="59"/>
      <c r="B44" s="61" t="s">
        <v>72</v>
      </c>
      <c r="C44" s="86" t="s">
        <v>158</v>
      </c>
      <c r="D44" s="86" t="s">
        <v>24</v>
      </c>
      <c r="E44" s="61" t="s">
        <v>38</v>
      </c>
      <c r="F44" s="14" t="s">
        <v>159</v>
      </c>
      <c r="G44" s="87"/>
      <c r="H44" s="86" t="s">
        <v>155</v>
      </c>
      <c r="I44" s="87"/>
      <c r="J44" s="61" t="s">
        <v>41</v>
      </c>
      <c r="K44" s="87"/>
    </row>
    <row r="45" spans="1:11">
      <c r="A45" s="88">
        <v>20</v>
      </c>
      <c r="B45" s="89" t="s">
        <v>13</v>
      </c>
      <c r="C45" s="89" t="s">
        <v>160</v>
      </c>
      <c r="D45" s="90" t="s">
        <v>15</v>
      </c>
      <c r="E45" s="91" t="s">
        <v>16</v>
      </c>
      <c r="F45" s="14" t="s">
        <v>161</v>
      </c>
      <c r="G45" s="92" t="s">
        <v>162</v>
      </c>
      <c r="H45" s="93" t="s">
        <v>163</v>
      </c>
      <c r="I45" s="87">
        <f>28800/12</f>
        <v>2400</v>
      </c>
      <c r="J45" s="108" t="s">
        <v>41</v>
      </c>
      <c r="K45" s="86" t="s">
        <v>128</v>
      </c>
    </row>
  </sheetData>
  <mergeCells count="24">
    <mergeCell ref="A1:J1"/>
    <mergeCell ref="A2:J2"/>
    <mergeCell ref="A4:A5"/>
    <mergeCell ref="A6:A8"/>
    <mergeCell ref="A9:A11"/>
    <mergeCell ref="A14:A17"/>
    <mergeCell ref="A19:A21"/>
    <mergeCell ref="A24:A26"/>
    <mergeCell ref="A28:A31"/>
    <mergeCell ref="A34:A35"/>
    <mergeCell ref="A36:A37"/>
    <mergeCell ref="A38:A40"/>
    <mergeCell ref="A41:A44"/>
    <mergeCell ref="K4:K5"/>
    <mergeCell ref="K6:K8"/>
    <mergeCell ref="K9:K11"/>
    <mergeCell ref="K14:K17"/>
    <mergeCell ref="K19:K21"/>
    <mergeCell ref="K24:K26"/>
    <mergeCell ref="K28:K31"/>
    <mergeCell ref="K34:K35"/>
    <mergeCell ref="K36:K37"/>
    <mergeCell ref="K38:K40"/>
    <mergeCell ref="K41:K4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2018-11-09T02:32:13Z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