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<sst xmlns="http://schemas.openxmlformats.org/spreadsheetml/2006/main" count="135">
  <si>
    <t>西安市保障性住房（限价房）资格联审信息表第000批（原表）</t>
  </si>
  <si>
    <t>基本信息（未央区 第 148 批 共 21 户，计 31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</si>
  <si>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</si>
  <si>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</si>
  <si>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</si>
  <si>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</si>
  <si>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</si>
  <si>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</si>
  <si>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</si>
  <si>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</si>
  <si>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</si>
  <si>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</si>
  <si>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</si>
  <si>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南桐彬</t>
  </si>
  <si>
    <t>男</t>
  </si>
  <si>
    <t>本人</t>
  </si>
  <si>
    <t>610424****04113972</t>
  </si>
  <si>
    <t>中软国际</t>
  </si>
  <si>
    <t>陕西省咸阳市乾县</t>
  </si>
  <si>
    <t>未婚</t>
  </si>
  <si>
    <t>未央宫</t>
  </si>
  <si>
    <t>牛鹏博</t>
  </si>
  <si>
    <t>612701****05050619</t>
  </si>
  <si>
    <t>北京壹号车科技有限公司陕西分公司</t>
  </si>
  <si>
    <t>西安市未央区未央宫派出所</t>
  </si>
  <si>
    <t>已婚</t>
  </si>
  <si>
    <t>成员1</t>
  </si>
  <si>
    <t>王晓</t>
  </si>
  <si>
    <t>女</t>
  </si>
  <si>
    <t>配偶</t>
  </si>
  <si>
    <t>410381****08115544</t>
  </si>
  <si>
    <t>无</t>
  </si>
  <si>
    <t>河南省偃师市大口派出所</t>
  </si>
  <si>
    <t>成员2</t>
  </si>
  <si>
    <t>牛紫陌</t>
  </si>
  <si>
    <t>子女</t>
  </si>
  <si>
    <t>610802****07060626</t>
  </si>
  <si>
    <t>****</t>
  </si>
  <si>
    <t>王铉鼎</t>
  </si>
  <si>
    <t>610103****05220416</t>
  </si>
  <si>
    <t>西安双金商贸有限公司</t>
  </si>
  <si>
    <t>西安市未央区二府庄北路11号院11楼3门4层31号</t>
  </si>
  <si>
    <t>张家堡</t>
  </si>
  <si>
    <t>张馨心</t>
  </si>
  <si>
    <t>610103****03070466</t>
  </si>
  <si>
    <t>新城区实验幼儿园</t>
  </si>
  <si>
    <t>西安市碑林区马厂子26号1号楼1单元3层2号</t>
  </si>
  <si>
    <t>刘丽娜</t>
  </si>
  <si>
    <t>411281****03151520</t>
  </si>
  <si>
    <t>西安润铭房地产营销策划有限公司</t>
  </si>
  <si>
    <t>西安市阎良区北屯街道办靳家靳北组</t>
  </si>
  <si>
    <t>离异</t>
  </si>
  <si>
    <t>大明宫</t>
  </si>
  <si>
    <t>李毅</t>
  </si>
  <si>
    <t>610331****06041214</t>
  </si>
  <si>
    <t>西安奥邦科技有限责任公司</t>
  </si>
  <si>
    <t>未央区未央宫街道青门新区</t>
  </si>
  <si>
    <t>裴蕾</t>
  </si>
  <si>
    <t>620105****07060048</t>
  </si>
  <si>
    <t>陕西文启文化传播有限公司</t>
  </si>
  <si>
    <t>程晓珠</t>
  </si>
  <si>
    <t>371522****09012743</t>
  </si>
  <si>
    <t>刘伟龙</t>
  </si>
  <si>
    <t>610324****11071313</t>
  </si>
  <si>
    <t>陕西樱海商贸有限公司</t>
  </si>
  <si>
    <t>宝鸡市扶风县法门镇云塘村强家组014号</t>
  </si>
  <si>
    <t>刘依欣</t>
  </si>
  <si>
    <t>610324****12251044</t>
  </si>
  <si>
    <t>李平</t>
  </si>
  <si>
    <t>610122****11021710</t>
  </si>
  <si>
    <t>陕西沃尔布智能工程有限公司</t>
  </si>
  <si>
    <t>西安市蓝田县华胥镇宋家村第二村民小组</t>
  </si>
  <si>
    <t>王旋</t>
  </si>
  <si>
    <t>610524****04190435</t>
  </si>
  <si>
    <t>西安远腾房地产营销策划有限公司</t>
  </si>
  <si>
    <t>陕西省合阳县城关镇麻家庄村二组</t>
  </si>
  <si>
    <t>周宏学</t>
  </si>
  <si>
    <t>610126****0208731X</t>
  </si>
  <si>
    <t>第二综合物探大队</t>
  </si>
  <si>
    <t>大明宫派出所</t>
  </si>
  <si>
    <t>李素兰</t>
  </si>
  <si>
    <t>610423****11260529</t>
  </si>
  <si>
    <t>退休</t>
  </si>
  <si>
    <t>黄玉菁</t>
  </si>
  <si>
    <t>642222****01082449</t>
  </si>
  <si>
    <t>西安良维工贸有限公司</t>
  </si>
  <si>
    <t>五龙汤社区</t>
  </si>
  <si>
    <t>马芳怡</t>
  </si>
  <si>
    <t>610112****02112527</t>
  </si>
  <si>
    <t>西安复新冶金工矿机械厂</t>
  </si>
  <si>
    <t>未央区张家堡街道办事处方新社区</t>
  </si>
  <si>
    <t>龙力</t>
  </si>
  <si>
    <t>610323****04283838</t>
  </si>
  <si>
    <t>汉中睿智教育</t>
  </si>
  <si>
    <r>
      <rPr>
        <sz val="11"/>
        <color theme="1"/>
        <rFont val="宋体"/>
        <charset val="134"/>
      </rPr>
      <t>西安市未央区二府庄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号付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</si>
  <si>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t>刘晓伟</t>
  </si>
  <si>
    <t>612727****06080832</t>
  </si>
  <si>
    <t>陕西科海制冷工程有限公司</t>
  </si>
  <si>
    <t>吴婧文</t>
  </si>
  <si>
    <t>640102****01081520</t>
  </si>
  <si>
    <t>深圳市麦佰嘉科技有限公司</t>
  </si>
  <si>
    <t>西安市未央区张家堡街办兴隆园社区</t>
  </si>
  <si>
    <t>冯园园</t>
  </si>
  <si>
    <t>610122****03286346</t>
  </si>
  <si>
    <t>中国铁路成都句集团有限公司</t>
  </si>
  <si>
    <t>徐家湾社区</t>
  </si>
  <si>
    <t>徐家湾</t>
  </si>
  <si>
    <t>朱丹</t>
  </si>
  <si>
    <t>610523****06121013</t>
  </si>
  <si>
    <t>中咨联教育技术</t>
  </si>
  <si>
    <t>未央区渭滨街383号</t>
  </si>
  <si>
    <t>余诗万</t>
  </si>
  <si>
    <t>612527****0117261X</t>
  </si>
  <si>
    <t>福建明-宏业电子商务有限公司</t>
  </si>
  <si>
    <t>程苏琴</t>
  </si>
  <si>
    <t>610429****05081465</t>
  </si>
  <si>
    <t>王凯</t>
  </si>
  <si>
    <t>610429****09153013</t>
  </si>
  <si>
    <t>光明建材有限公司</t>
  </si>
  <si>
    <t>咸阳旬阳镇</t>
  </si>
  <si>
    <t>雷莹</t>
  </si>
  <si>
    <t>610524****05020020</t>
  </si>
  <si>
    <t>西安西航集团</t>
  </si>
  <si>
    <t>合阳县城管镇</t>
  </si>
  <si>
    <t>刘智</t>
  </si>
  <si>
    <t>610122****10030917</t>
  </si>
  <si>
    <t>未央区徐家湾社区</t>
  </si>
  <si>
    <t>梁芳</t>
  </si>
  <si>
    <t>610423****04181321</t>
  </si>
  <si>
    <t>陕西省泾阳县云阳镇</t>
  </si>
  <si>
    <t>刘逸梁</t>
  </si>
  <si>
    <t>610112****12260013</t>
  </si>
  <si>
    <t>成员3</t>
  </si>
  <si>
    <t>刘初夏</t>
  </si>
  <si>
    <t>610112****06070047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</si>
</sst>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8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29"/>
    </font>
    <font>
      <sz val="11"/>
      <color theme="1"/>
      <name val="宋体"/>
      <charset val="134"/>
      <scheme val="minor"/>
    </font>
    <font>
      <sz val="11"/>
      <color theme="1"/>
      <name val="Tahoma"/>
      <charset val="129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5"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6" borderId="3" applyNumberFormat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3" fillId="0" borderId="0"/>
    <xf numFmtId="0" fontId="14" fillId="0" borderId="0"/>
    <xf numFmtId="43" fontId="3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9" fillId="33" borderId="10" applyNumberFormat="0" applyFont="0" applyAlignment="0" applyProtection="0">
      <alignment vertical="center"/>
    </xf>
    <xf numFmtId="0" fontId="0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2" fillId="5" borderId="0" applyNumberFormat="0" applyBorder="0" applyAlignment="0" applyProtection="0">
      <alignment vertical="center"/>
    </xf>
    <xf numFmtId="0" fontId="54" fillId="9" borderId="9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4" fillId="9" borderId="3" applyNumberFormat="0" applyAlignment="0" applyProtection="0">
      <alignment vertical="center"/>
    </xf>
    <xf numFmtId="0" fontId="51" fillId="23" borderId="7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40" fillId="0" borderId="0">
      <alignment vertical="center"/>
    </xf>
    <xf numFmtId="0" fontId="47" fillId="0" borderId="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23" fillId="0" borderId="0"/>
    <xf numFmtId="0" fontId="46" fillId="1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8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 applyProtection="0">
      <alignment vertical="center"/>
    </xf>
    <xf numFmtId="0" fontId="23" fillId="0" borderId="0"/>
  </cellStyleXfs>
  <cellXfs count="88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294" applyNumberFormat="1" applyFont="1" applyFill="1" applyBorder="1" applyAlignment="1">
      <alignment horizontal="center" vertical="center" wrapText="1"/>
    </xf>
    <xf numFmtId="0" fontId="2" fillId="2" borderId="1" xfId="294" applyFont="1" applyFill="1" applyBorder="1" applyAlignment="1">
      <alignment horizontal="center" vertical="center" wrapText="1"/>
    </xf>
    <xf numFmtId="0" fontId="3" fillId="2" borderId="1" xfId="294" applyFont="1" applyFill="1" applyBorder="1" applyAlignment="1">
      <alignment horizontal="center" vertical="center" wrapText="1"/>
    </xf>
    <xf numFmtId="0" fontId="3" fillId="2" borderId="1" xfId="294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192" applyFont="1" applyFill="1" applyBorder="1" applyAlignment="1">
      <alignment horizontal="center" vertical="center"/>
    </xf>
    <xf numFmtId="0" fontId="15" fillId="0" borderId="1" xfId="219" applyFont="1" applyBorder="1" applyAlignment="1">
      <alignment horizontal="center" vertical="center"/>
    </xf>
    <xf numFmtId="0" fontId="16" fillId="0" borderId="1" xfId="219" applyFont="1" applyBorder="1" applyAlignment="1">
      <alignment horizontal="center" vertical="center"/>
    </xf>
    <xf numFmtId="0" fontId="17" fillId="0" borderId="1" xfId="21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1" xfId="275" applyFont="1" applyBorder="1" applyAlignment="1">
      <alignment horizontal="center"/>
    </xf>
    <xf numFmtId="0" fontId="18" fillId="0" borderId="1" xfId="275" applyFont="1" applyBorder="1" applyAlignment="1">
      <alignment horizontal="center" vertical="center"/>
    </xf>
    <xf numFmtId="49" fontId="18" fillId="0" borderId="1" xfId="275" applyNumberFormat="1" applyFont="1" applyBorder="1" applyAlignment="1">
      <alignment horizontal="center" vertical="center"/>
    </xf>
    <xf numFmtId="0" fontId="18" fillId="0" borderId="1" xfId="286" applyFont="1" applyBorder="1" applyAlignment="1">
      <alignment horizontal="center"/>
    </xf>
    <xf numFmtId="0" fontId="19" fillId="0" borderId="1" xfId="286" applyFont="1" applyBorder="1" applyAlignment="1">
      <alignment horizontal="center" vertical="center"/>
    </xf>
    <xf numFmtId="0" fontId="18" fillId="0" borderId="1" xfId="286" applyFont="1" applyBorder="1" applyAlignment="1">
      <alignment horizontal="center" vertical="center"/>
    </xf>
    <xf numFmtId="49" fontId="18" fillId="0" borderId="1" xfId="286" applyNumberFormat="1" applyFont="1" applyBorder="1" applyAlignment="1">
      <alignment horizontal="center" vertical="center"/>
    </xf>
    <xf numFmtId="0" fontId="20" fillId="0" borderId="1" xfId="290" applyFont="1" applyBorder="1" applyAlignment="1">
      <alignment horizontal="center" vertical="center"/>
    </xf>
    <xf numFmtId="0" fontId="19" fillId="0" borderId="1" xfId="290" applyFont="1" applyBorder="1" applyAlignment="1">
      <alignment horizontal="center" vertical="center"/>
    </xf>
    <xf numFmtId="0" fontId="21" fillId="0" borderId="1" xfId="290" applyFont="1" applyFill="1" applyBorder="1" applyAlignment="1">
      <alignment horizontal="center" vertical="center" wrapText="1"/>
    </xf>
    <xf numFmtId="49" fontId="21" fillId="0" borderId="1" xfId="290" applyNumberFormat="1" applyFont="1" applyBorder="1" applyAlignment="1">
      <alignment horizontal="center" vertical="center" wrapText="1"/>
    </xf>
    <xf numFmtId="49" fontId="21" fillId="0" borderId="1" xfId="290" applyNumberFormat="1" applyFont="1" applyFill="1" applyBorder="1" applyAlignment="1">
      <alignment horizontal="center" vertical="center" wrapText="1"/>
    </xf>
    <xf numFmtId="0" fontId="21" fillId="0" borderId="1" xfId="9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22" fillId="0" borderId="1" xfId="8" applyFont="1" applyBorder="1" applyAlignment="1">
      <alignment horizontal="center"/>
    </xf>
    <xf numFmtId="0" fontId="16" fillId="0" borderId="1" xfId="41" applyFont="1" applyBorder="1" applyAlignment="1">
      <alignment horizontal="center" vertical="center"/>
    </xf>
    <xf numFmtId="0" fontId="17" fillId="0" borderId="1" xfId="41" applyFont="1" applyBorder="1" applyAlignment="1">
      <alignment horizontal="center" vertical="center"/>
    </xf>
    <xf numFmtId="0" fontId="23" fillId="0" borderId="1" xfId="249" applyFont="1" applyFill="1" applyBorder="1" applyAlignment="1">
      <alignment horizontal="center" vertical="center"/>
    </xf>
    <xf numFmtId="0" fontId="24" fillId="0" borderId="1" xfId="249" applyFont="1" applyFill="1" applyBorder="1" applyAlignment="1">
      <alignment horizontal="center" vertical="center" wrapText="1"/>
    </xf>
    <xf numFmtId="0" fontId="24" fillId="0" borderId="1" xfId="249" applyFont="1" applyFill="1" applyBorder="1" applyAlignment="1">
      <alignment horizontal="center" vertical="center"/>
    </xf>
    <xf numFmtId="0" fontId="24" fillId="0" borderId="1" xfId="196" applyFont="1" applyFill="1" applyBorder="1" applyAlignment="1">
      <alignment horizontal="center" vertical="center"/>
    </xf>
    <xf numFmtId="0" fontId="25" fillId="0" borderId="1" xfId="249" applyFont="1" applyFill="1" applyBorder="1" applyAlignment="1">
      <alignment horizontal="center" vertical="center"/>
    </xf>
    <xf numFmtId="0" fontId="26" fillId="0" borderId="1" xfId="249" applyFont="1" applyFill="1" applyBorder="1" applyAlignment="1">
      <alignment horizontal="center" vertical="center"/>
    </xf>
    <xf numFmtId="0" fontId="14" fillId="0" borderId="1" xfId="245" applyFont="1" applyFill="1" applyBorder="1" applyAlignment="1">
      <alignment horizontal="center" vertical="center"/>
    </xf>
    <xf numFmtId="0" fontId="27" fillId="0" borderId="1" xfId="245" applyFont="1" applyFill="1" applyBorder="1" applyAlignment="1">
      <alignment horizontal="center" vertical="center" wrapText="1"/>
    </xf>
    <xf numFmtId="0" fontId="27" fillId="0" borderId="1" xfId="245" applyFont="1" applyFill="1" applyBorder="1" applyAlignment="1">
      <alignment horizontal="center" vertical="center"/>
    </xf>
    <xf numFmtId="0" fontId="27" fillId="0" borderId="1" xfId="193" applyFont="1" applyFill="1" applyBorder="1" applyAlignment="1">
      <alignment horizontal="center" vertical="center"/>
    </xf>
    <xf numFmtId="0" fontId="28" fillId="0" borderId="1" xfId="245" applyFont="1" applyFill="1" applyBorder="1" applyAlignment="1">
      <alignment horizontal="center" vertical="center"/>
    </xf>
    <xf numFmtId="0" fontId="14" fillId="0" borderId="1" xfId="255" applyFont="1" applyFill="1" applyBorder="1" applyAlignment="1">
      <alignment horizontal="center" vertical="center"/>
    </xf>
    <xf numFmtId="0" fontId="27" fillId="0" borderId="1" xfId="255" applyFont="1" applyFill="1" applyBorder="1" applyAlignment="1">
      <alignment horizontal="center" vertical="center" wrapText="1"/>
    </xf>
    <xf numFmtId="0" fontId="10" fillId="0" borderId="1" xfId="255" applyFont="1" applyFill="1" applyBorder="1" applyAlignment="1">
      <alignment horizontal="center" vertical="center"/>
    </xf>
    <xf numFmtId="0" fontId="29" fillId="0" borderId="1" xfId="255" applyFont="1" applyFill="1" applyBorder="1" applyAlignment="1">
      <alignment horizontal="center" vertical="center" wrapText="1"/>
    </xf>
    <xf numFmtId="0" fontId="28" fillId="0" borderId="1" xfId="255" applyFont="1" applyFill="1" applyBorder="1" applyAlignment="1">
      <alignment horizontal="center" vertical="center"/>
    </xf>
    <xf numFmtId="0" fontId="14" fillId="0" borderId="1" xfId="292" applyFont="1" applyFill="1" applyBorder="1" applyAlignment="1">
      <alignment horizontal="center" vertical="center"/>
    </xf>
    <xf numFmtId="0" fontId="30" fillId="0" borderId="1" xfId="292" applyFont="1" applyFill="1" applyBorder="1" applyAlignment="1">
      <alignment horizontal="center" vertical="center"/>
    </xf>
    <xf numFmtId="0" fontId="28" fillId="0" borderId="1" xfId="292" applyFont="1" applyFill="1" applyBorder="1" applyAlignment="1">
      <alignment horizontal="center" vertical="center"/>
    </xf>
    <xf numFmtId="0" fontId="27" fillId="0" borderId="1" xfId="292" applyFont="1" applyFill="1" applyBorder="1" applyAlignment="1">
      <alignment horizontal="center" vertical="center"/>
    </xf>
    <xf numFmtId="0" fontId="27" fillId="0" borderId="1" xfId="207" applyFont="1" applyFill="1" applyBorder="1" applyAlignment="1">
      <alignment horizontal="center" vertical="center"/>
    </xf>
    <xf numFmtId="0" fontId="18" fillId="0" borderId="1" xfId="292" applyBorder="1" applyAlignment="1">
      <alignment horizontal="center" vertical="center"/>
    </xf>
    <xf numFmtId="0" fontId="10" fillId="0" borderId="1" xfId="292" applyFont="1" applyFill="1" applyBorder="1" applyAlignment="1">
      <alignment horizontal="center" vertical="center"/>
    </xf>
    <xf numFmtId="0" fontId="14" fillId="0" borderId="1" xfId="257" applyFont="1" applyFill="1" applyBorder="1" applyAlignment="1">
      <alignment horizontal="center" vertical="center"/>
    </xf>
    <xf numFmtId="0" fontId="27" fillId="0" borderId="1" xfId="257" applyFont="1" applyFill="1" applyBorder="1" applyAlignment="1">
      <alignment horizontal="center" vertical="center" wrapText="1"/>
    </xf>
    <xf numFmtId="0" fontId="31" fillId="0" borderId="1" xfId="257" applyFont="1" applyFill="1" applyBorder="1" applyAlignment="1">
      <alignment horizontal="center" vertical="center"/>
    </xf>
    <xf numFmtId="0" fontId="27" fillId="0" borderId="1" xfId="202" applyFont="1" applyFill="1" applyBorder="1" applyAlignment="1">
      <alignment horizontal="center" vertical="center"/>
    </xf>
    <xf numFmtId="0" fontId="29" fillId="0" borderId="1" xfId="257" applyFont="1" applyFill="1" applyBorder="1" applyAlignment="1">
      <alignment horizontal="center" vertical="center" wrapText="1"/>
    </xf>
    <xf numFmtId="0" fontId="28" fillId="0" borderId="1" xfId="257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21" fillId="0" borderId="1" xfId="277" applyNumberFormat="1" applyFont="1" applyFill="1" applyBorder="1" applyAlignment="1">
      <alignment horizontal="center" vertical="center"/>
    </xf>
    <xf numFmtId="49" fontId="21" fillId="0" borderId="1" xfId="288" applyNumberFormat="1" applyFont="1" applyFill="1" applyBorder="1" applyAlignment="1">
      <alignment horizontal="center" vertical="center"/>
    </xf>
    <xf numFmtId="0" fontId="19" fillId="0" borderId="1" xfId="246" applyFont="1" applyBorder="1" applyAlignment="1">
      <alignment horizontal="center" vertical="center"/>
    </xf>
    <xf numFmtId="0" fontId="17" fillId="0" borderId="1" xfId="70" applyFont="1" applyBorder="1" applyAlignment="1">
      <alignment horizontal="center" vertical="center"/>
    </xf>
    <xf numFmtId="0" fontId="23" fillId="0" borderId="1" xfId="189" applyFont="1" applyFill="1" applyBorder="1" applyAlignment="1">
      <alignment horizontal="center" vertical="center"/>
    </xf>
    <xf numFmtId="0" fontId="14" fillId="0" borderId="1" xfId="204" applyFont="1" applyFill="1" applyBorder="1" applyAlignment="1">
      <alignment horizontal="center" vertical="center"/>
    </xf>
  </cellXfs>
  <cellStyles count="295">
    <cellStyle name="常规" xfId="0" builtinId="0"/>
    <cellStyle name="常规 3 32" xfId="1"/>
    <cellStyle name="常规 3 27" xfId="2"/>
    <cellStyle name="货币[0]" xfId="3" builtinId="7"/>
    <cellStyle name="20% - 强调文字颜色 3" xfId="4" builtinId="38"/>
    <cellStyle name="输入" xfId="5" builtinId="20"/>
    <cellStyle name="常规 44" xfId="6"/>
    <cellStyle name="常规 39" xfId="7"/>
    <cellStyle name="货币" xfId="8" builtinId="4"/>
    <cellStyle name="常规 2 11" xfId="9"/>
    <cellStyle name="常规 3 14" xfId="10"/>
    <cellStyle name="常规 2 31" xfId="11"/>
    <cellStyle name="常规 2 26" xfId="12"/>
    <cellStyle name="千位分隔[0]" xfId="13" builtinId="6"/>
    <cellStyle name="40% - 强调文字颜色 3" xfId="14" builtinId="39"/>
    <cellStyle name="差" xfId="15" builtinId="27"/>
    <cellStyle name="常规 3 52" xfId="16"/>
    <cellStyle name="常规 3 47" xfId="17"/>
    <cellStyle name="千位分隔" xfId="18" builtinId="3"/>
    <cellStyle name="常规 4 13" xfId="19"/>
    <cellStyle name="60% - 强调文字颜色 3" xfId="20" builtinId="40"/>
    <cellStyle name="超链接" xfId="21" builtinId="8"/>
    <cellStyle name="百分比" xfId="22" builtinId="5"/>
    <cellStyle name="已访问的超链接" xfId="23" builtinId="9"/>
    <cellStyle name="常规 6 13" xfId="24"/>
    <cellStyle name="常规 6" xfId="25"/>
    <cellStyle name="注释" xfId="26" builtinId="10"/>
    <cellStyle name="常规 4 12" xfId="27"/>
    <cellStyle name="60% - 强调文字颜色 2" xfId="28" builtinId="36"/>
    <cellStyle name="标题 4" xfId="29" builtinId="19"/>
    <cellStyle name="常规 6 5" xfId="30"/>
    <cellStyle name="警告文本" xfId="31" builtinId="11"/>
    <cellStyle name="常规 5 2" xfId="32"/>
    <cellStyle name="标题" xfId="33" builtinId="15"/>
    <cellStyle name="常规 12" xfId="34"/>
    <cellStyle name="解释性文本" xfId="35" builtinId="53"/>
    <cellStyle name="标题 1" xfId="36" builtinId="16"/>
    <cellStyle name="标题 2" xfId="37" builtinId="17"/>
    <cellStyle name="常规 4 11" xfId="38"/>
    <cellStyle name="60% - 强调文字颜色 1" xfId="39" builtinId="32"/>
    <cellStyle name="标题 3" xfId="40" builtinId="18"/>
    <cellStyle name="常规 4 14" xfId="41"/>
    <cellStyle name="60% - 强调文字颜色 4" xfId="42" builtinId="44"/>
    <cellStyle name="输出" xfId="43" builtinId="21"/>
    <cellStyle name="常规 31" xfId="44"/>
    <cellStyle name="常规 26" xfId="45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常规 2 13" xfId="51"/>
    <cellStyle name="汇总" xfId="52" builtinId="25"/>
    <cellStyle name="好" xfId="53" builtinId="26"/>
    <cellStyle name="常规 21" xfId="54"/>
    <cellStyle name="常规 16" xfId="55"/>
    <cellStyle name="常规 3 2 6" xfId="56"/>
    <cellStyle name="适中" xfId="57" builtinId="28"/>
    <cellStyle name="20% - 强调文字颜色 5" xfId="58" builtinId="46"/>
    <cellStyle name="强调文字颜色 1" xfId="59" builtinId="29"/>
    <cellStyle name="20% - 强调文字颜色 1" xfId="60" builtinId="30"/>
    <cellStyle name="40% - 强调文字颜色 1" xfId="61" builtinId="31"/>
    <cellStyle name="20% - 强调文字颜色 2" xfId="62" builtinId="34"/>
    <cellStyle name="40% - 强调文字颜色 2" xfId="63" builtinId="35"/>
    <cellStyle name="强调文字颜色 3" xfId="64" builtinId="37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常规 4 15" xfId="70"/>
    <cellStyle name="60% - 强调文字颜色 5" xfId="71" builtinId="48"/>
    <cellStyle name="强调文字颜色 6" xfId="72" builtinId="49"/>
    <cellStyle name="常规 10" xfId="73"/>
    <cellStyle name="40% - 强调文字颜色 6" xfId="74" builtinId="51"/>
    <cellStyle name="常规 2 10" xfId="75"/>
    <cellStyle name="常规 4 16" xfId="76"/>
    <cellStyle name="60% - 强调文字颜色 6" xfId="77" builtinId="52"/>
    <cellStyle name="常规 11" xfId="78"/>
    <cellStyle name="常规 13" xfId="79"/>
    <cellStyle name="常规 14" xfId="80"/>
    <cellStyle name="常规 20" xfId="81"/>
    <cellStyle name="常规 15" xfId="82"/>
    <cellStyle name="常规 22" xfId="83"/>
    <cellStyle name="常规 17" xfId="84"/>
    <cellStyle name="常规 23" xfId="85"/>
    <cellStyle name="常规 18" xfId="86"/>
    <cellStyle name="常规 24" xfId="87"/>
    <cellStyle name="常规 19" xfId="88"/>
    <cellStyle name="常规 2" xfId="89"/>
    <cellStyle name="常规_Sheet1" xfId="90"/>
    <cellStyle name="常规 2 12" xfId="91"/>
    <cellStyle name="常规 2 14" xfId="92"/>
    <cellStyle name="常规 2 20" xfId="93"/>
    <cellStyle name="常规 2 15" xfId="94"/>
    <cellStyle name="常规 2 21" xfId="95"/>
    <cellStyle name="常规 2 16" xfId="96"/>
    <cellStyle name="常规 2 22" xfId="97"/>
    <cellStyle name="常规 2 17" xfId="98"/>
    <cellStyle name="常规 2 23" xfId="99"/>
    <cellStyle name="常规 2 18" xfId="100"/>
    <cellStyle name="常规 2 24" xfId="101"/>
    <cellStyle name="常规 2 19" xfId="102"/>
    <cellStyle name="常规 2 2" xfId="103"/>
    <cellStyle name="常规 2 30" xfId="104"/>
    <cellStyle name="常规 2 25" xfId="105"/>
    <cellStyle name="常规 2 32" xfId="106"/>
    <cellStyle name="常规 2 27" xfId="107"/>
    <cellStyle name="常规 2 33" xfId="108"/>
    <cellStyle name="常规 2 28" xfId="109"/>
    <cellStyle name="常规 2 34" xfId="110"/>
    <cellStyle name="常规 2 29" xfId="111"/>
    <cellStyle name="常规 2 3" xfId="112"/>
    <cellStyle name="常规 2 40" xfId="113"/>
    <cellStyle name="常规 2 35" xfId="114"/>
    <cellStyle name="常规 2 41" xfId="115"/>
    <cellStyle name="常规 2 36" xfId="116"/>
    <cellStyle name="常规 2 42" xfId="117"/>
    <cellStyle name="常规 2 37" xfId="118"/>
    <cellStyle name="常规 2 38" xfId="119"/>
    <cellStyle name="常规 2 39" xfId="120"/>
    <cellStyle name="常规 2 4" xfId="121"/>
    <cellStyle name="常规 2 5" xfId="122"/>
    <cellStyle name="常规 2 6" xfId="123"/>
    <cellStyle name="常规 2 7" xfId="124"/>
    <cellStyle name="常规 2 8" xfId="125"/>
    <cellStyle name="常规 2 9" xfId="126"/>
    <cellStyle name="常规 30" xfId="127"/>
    <cellStyle name="常规 25" xfId="128"/>
    <cellStyle name="常规 32" xfId="129"/>
    <cellStyle name="常规 27" xfId="130"/>
    <cellStyle name="常规 33" xfId="131"/>
    <cellStyle name="常规 28" xfId="132"/>
    <cellStyle name="常规 34" xfId="133"/>
    <cellStyle name="常规 29" xfId="134"/>
    <cellStyle name="常规 6 10" xfId="135"/>
    <cellStyle name="常规 3" xfId="136"/>
    <cellStyle name="常规 6 6" xfId="137"/>
    <cellStyle name="常规 3 10" xfId="138"/>
    <cellStyle name="常规 6 7" xfId="139"/>
    <cellStyle name="常规 3 11" xfId="140"/>
    <cellStyle name="常规 6 8" xfId="141"/>
    <cellStyle name="常规 3 12" xfId="142"/>
    <cellStyle name="常规 6 9" xfId="143"/>
    <cellStyle name="常规 3 13" xfId="144"/>
    <cellStyle name="常规 3 20" xfId="145"/>
    <cellStyle name="常规 3 15" xfId="146"/>
    <cellStyle name="常规 3 21" xfId="147"/>
    <cellStyle name="常规 3 16" xfId="148"/>
    <cellStyle name="常规 3 22" xfId="149"/>
    <cellStyle name="常规 3 17" xfId="150"/>
    <cellStyle name="常规 3 23" xfId="151"/>
    <cellStyle name="常规 3 18" xfId="152"/>
    <cellStyle name="常规 3 24" xfId="153"/>
    <cellStyle name="常规 3 19" xfId="154"/>
    <cellStyle name="常规 3 2" xfId="155"/>
    <cellStyle name="常规 3 2 10" xfId="156"/>
    <cellStyle name="常规 3 2 11" xfId="157"/>
    <cellStyle name="常规 3 2 12" xfId="158"/>
    <cellStyle name="常规 3 2 13" xfId="159"/>
    <cellStyle name="常规 3 2 14" xfId="160"/>
    <cellStyle name="常规 3 2 15" xfId="161"/>
    <cellStyle name="常规 3 2 2" xfId="162"/>
    <cellStyle name="常规 3 2 3" xfId="163"/>
    <cellStyle name="常规 3 2 4" xfId="164"/>
    <cellStyle name="常规 3 2 5" xfId="165"/>
    <cellStyle name="常规 3 2 7" xfId="166"/>
    <cellStyle name="常规 3 2 8" xfId="167"/>
    <cellStyle name="常规 3 2 9" xfId="168"/>
    <cellStyle name="常规 3 30" xfId="169"/>
    <cellStyle name="常规 3 25" xfId="170"/>
    <cellStyle name="常规 3 31" xfId="171"/>
    <cellStyle name="常规 3 26" xfId="172"/>
    <cellStyle name="常规 3 33" xfId="173"/>
    <cellStyle name="常规 3 28" xfId="174"/>
    <cellStyle name="常规 3 34" xfId="175"/>
    <cellStyle name="常规 3 29" xfId="176"/>
    <cellStyle name="常规 3 3" xfId="177"/>
    <cellStyle name="常规 3 40" xfId="178"/>
    <cellStyle name="常规 3 35" xfId="179"/>
    <cellStyle name="常规 3 41" xfId="180"/>
    <cellStyle name="常规 3 36" xfId="181"/>
    <cellStyle name="常规 3 42" xfId="182"/>
    <cellStyle name="常规 3 37" xfId="183"/>
    <cellStyle name="常规 3 43" xfId="184"/>
    <cellStyle name="常规 3 38" xfId="185"/>
    <cellStyle name="常规 3 44" xfId="186"/>
    <cellStyle name="常规 3 39" xfId="187"/>
    <cellStyle name="常规 3 4" xfId="188"/>
    <cellStyle name="常规 3 50" xfId="189"/>
    <cellStyle name="常规 3 45" xfId="190"/>
    <cellStyle name="常规 3 51" xfId="191"/>
    <cellStyle name="常规 3 46" xfId="192"/>
    <cellStyle name="常规 3 53" xfId="193"/>
    <cellStyle name="常规 3 48" xfId="194"/>
    <cellStyle name="常规 3 54" xfId="195"/>
    <cellStyle name="常规 3 49" xfId="196"/>
    <cellStyle name="常规 3 5" xfId="197"/>
    <cellStyle name="常规 3 60" xfId="198"/>
    <cellStyle name="常规 3 55" xfId="199"/>
    <cellStyle name="常规 3 61" xfId="200"/>
    <cellStyle name="常规 3 56" xfId="201"/>
    <cellStyle name="常规 3 62" xfId="202"/>
    <cellStyle name="常规 3 57" xfId="203"/>
    <cellStyle name="常规 3 63" xfId="204"/>
    <cellStyle name="常规 3 58" xfId="205"/>
    <cellStyle name="常规 3 64" xfId="206"/>
    <cellStyle name="常规 3 59" xfId="207"/>
    <cellStyle name="常规 3 6" xfId="208"/>
    <cellStyle name="常规 3 7" xfId="209"/>
    <cellStyle name="常规 3 8" xfId="210"/>
    <cellStyle name="常规 3 9" xfId="211"/>
    <cellStyle name="常规 40" xfId="212"/>
    <cellStyle name="常规 35" xfId="213"/>
    <cellStyle name="常规 41" xfId="214"/>
    <cellStyle name="常规 36" xfId="215"/>
    <cellStyle name="常规 42" xfId="216"/>
    <cellStyle name="常规 37" xfId="217"/>
    <cellStyle name="常规 43" xfId="218"/>
    <cellStyle name="常规 38" xfId="219"/>
    <cellStyle name="常规 6 11" xfId="220"/>
    <cellStyle name="常规 4" xfId="221"/>
    <cellStyle name="常规 4 10" xfId="222"/>
    <cellStyle name="常规 4 17" xfId="223"/>
    <cellStyle name="常规 4 18" xfId="224"/>
    <cellStyle name="常规 4 2" xfId="225"/>
    <cellStyle name="常规 4 3" xfId="226"/>
    <cellStyle name="常规 4 4" xfId="227"/>
    <cellStyle name="常规 4 5" xfId="228"/>
    <cellStyle name="常规 4 6" xfId="229"/>
    <cellStyle name="常规 4 7" xfId="230"/>
    <cellStyle name="常规 4 8" xfId="231"/>
    <cellStyle name="常规 4 9" xfId="232"/>
    <cellStyle name="常规 50" xfId="233"/>
    <cellStyle name="常规 45" xfId="234"/>
    <cellStyle name="常规 51" xfId="235"/>
    <cellStyle name="常规 46" xfId="236"/>
    <cellStyle name="常规 52" xfId="237"/>
    <cellStyle name="常规 47" xfId="238"/>
    <cellStyle name="常规 53" xfId="239"/>
    <cellStyle name="常规 48" xfId="240"/>
    <cellStyle name="常规 54" xfId="241"/>
    <cellStyle name="常规 49" xfId="242"/>
    <cellStyle name="常规 6 12" xfId="243"/>
    <cellStyle name="常规 5" xfId="244"/>
    <cellStyle name="常规 73" xfId="245"/>
    <cellStyle name="常规 68" xfId="246"/>
    <cellStyle name="常规 5 10" xfId="247"/>
    <cellStyle name="常规 74" xfId="248"/>
    <cellStyle name="常规 69" xfId="249"/>
    <cellStyle name="常规 5 11" xfId="250"/>
    <cellStyle name="常规 80" xfId="251"/>
    <cellStyle name="常规 75" xfId="252"/>
    <cellStyle name="常规 5 12" xfId="253"/>
    <cellStyle name="常规 81" xfId="254"/>
    <cellStyle name="常规 76" xfId="255"/>
    <cellStyle name="常规 5 13" xfId="256"/>
    <cellStyle name="常规 82" xfId="257"/>
    <cellStyle name="常规 77" xfId="258"/>
    <cellStyle name="常规 5 14" xfId="259"/>
    <cellStyle name="常规 78" xfId="260"/>
    <cellStyle name="常规 5 15" xfId="261"/>
    <cellStyle name="常规 5 3" xfId="262"/>
    <cellStyle name="常规 5 4" xfId="263"/>
    <cellStyle name="常规 5 5" xfId="264"/>
    <cellStyle name="常规 5 6" xfId="265"/>
    <cellStyle name="常规 5 7" xfId="266"/>
    <cellStyle name="常规 5 8" xfId="267"/>
    <cellStyle name="常规 5 9" xfId="268"/>
    <cellStyle name="常规 60" xfId="269"/>
    <cellStyle name="常规 55" xfId="270"/>
    <cellStyle name="常规 61" xfId="271"/>
    <cellStyle name="常规 56" xfId="272"/>
    <cellStyle name="常规 62" xfId="273"/>
    <cellStyle name="常规 57" xfId="274"/>
    <cellStyle name="常规 63" xfId="275"/>
    <cellStyle name="常规 58" xfId="276"/>
    <cellStyle name="常规 64" xfId="277"/>
    <cellStyle name="常规 59" xfId="278"/>
    <cellStyle name="常规 7" xfId="279"/>
    <cellStyle name="常规 6 14" xfId="280"/>
    <cellStyle name="常规 8" xfId="281"/>
    <cellStyle name="常规 6 15" xfId="282"/>
    <cellStyle name="常规 6 2" xfId="283"/>
    <cellStyle name="常规 6 3" xfId="284"/>
    <cellStyle name="常规 6 4" xfId="285"/>
    <cellStyle name="常规 65" xfId="286"/>
    <cellStyle name="常规 71" xfId="287"/>
    <cellStyle name="常规 66" xfId="288"/>
    <cellStyle name="常规 72" xfId="289"/>
    <cellStyle name="常规 67" xfId="290"/>
    <cellStyle name="常规 84" xfId="291"/>
    <cellStyle name="常规 79" xfId="292"/>
    <cellStyle name="常规 9" xfId="293"/>
    <cellStyle name="常规_莲湖区12批60户联审" xfId="2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F17" sqref="F17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8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5" t="s">
        <v>18</v>
      </c>
      <c r="I4" s="9">
        <f>36000/12</f>
        <v>3000</v>
      </c>
      <c r="J4" s="79" t="s">
        <v>19</v>
      </c>
      <c r="K4" s="44" t="s">
        <v>20</v>
      </c>
    </row>
    <row r="5" ht="27" spans="1:11">
      <c r="A5" s="9">
        <v>2</v>
      </c>
      <c r="B5" s="10" t="s">
        <v>12</v>
      </c>
      <c r="C5" s="16" t="s">
        <v>21</v>
      </c>
      <c r="D5" s="16" t="s">
        <v>14</v>
      </c>
      <c r="E5" s="13" t="s">
        <v>15</v>
      </c>
      <c r="F5" s="14" t="s">
        <v>22</v>
      </c>
      <c r="G5" s="16" t="s">
        <v>23</v>
      </c>
      <c r="H5" s="16" t="s">
        <v>24</v>
      </c>
      <c r="I5" s="9">
        <f>95000/12</f>
        <v>7916.66666666667</v>
      </c>
      <c r="J5" s="79" t="s">
        <v>25</v>
      </c>
      <c r="K5" s="44" t="s">
        <v>20</v>
      </c>
    </row>
    <row r="6" spans="1:11">
      <c r="A6" s="9"/>
      <c r="B6" s="13" t="s">
        <v>26</v>
      </c>
      <c r="C6" s="16" t="s">
        <v>27</v>
      </c>
      <c r="D6" s="16" t="s">
        <v>28</v>
      </c>
      <c r="E6" s="13" t="s">
        <v>29</v>
      </c>
      <c r="F6" s="14" t="s">
        <v>30</v>
      </c>
      <c r="G6" s="16" t="s">
        <v>31</v>
      </c>
      <c r="H6" s="16" t="s">
        <v>32</v>
      </c>
      <c r="I6" s="9"/>
      <c r="J6" s="79" t="s">
        <v>25</v>
      </c>
      <c r="K6" s="45"/>
    </row>
    <row r="7" spans="1:11">
      <c r="A7" s="9"/>
      <c r="B7" s="13" t="s">
        <v>33</v>
      </c>
      <c r="C7" s="17" t="s">
        <v>34</v>
      </c>
      <c r="D7" s="16" t="s">
        <v>28</v>
      </c>
      <c r="E7" s="13" t="s">
        <v>35</v>
      </c>
      <c r="F7" s="14" t="s">
        <v>36</v>
      </c>
      <c r="G7" s="16" t="s">
        <v>31</v>
      </c>
      <c r="H7" s="16" t="s">
        <v>24</v>
      </c>
      <c r="I7" s="9"/>
      <c r="J7" s="79" t="s">
        <v>19</v>
      </c>
      <c r="K7" s="45"/>
    </row>
    <row r="8" hidden="1" spans="1:11">
      <c r="A8" s="18">
        <v>4</v>
      </c>
      <c r="B8" s="19" t="s">
        <v>12</v>
      </c>
      <c r="C8" s="19"/>
      <c r="D8" s="20"/>
      <c r="E8" s="20" t="s">
        <v>15</v>
      </c>
      <c r="F8" s="14" t="s">
        <v>37</v>
      </c>
      <c r="G8" s="21"/>
      <c r="H8" s="18"/>
      <c r="I8" s="18"/>
      <c r="J8" s="20"/>
      <c r="K8" s="80"/>
    </row>
    <row r="9" spans="1:11">
      <c r="A9" s="9">
        <v>3</v>
      </c>
      <c r="B9" s="10" t="s">
        <v>12</v>
      </c>
      <c r="C9" s="22" t="s">
        <v>38</v>
      </c>
      <c r="D9" s="23" t="s">
        <v>14</v>
      </c>
      <c r="E9" s="13" t="s">
        <v>15</v>
      </c>
      <c r="F9" s="14" t="s">
        <v>39</v>
      </c>
      <c r="G9" s="22" t="s">
        <v>40</v>
      </c>
      <c r="H9" s="22" t="s">
        <v>41</v>
      </c>
      <c r="I9" s="9">
        <f>20400/12</f>
        <v>1700</v>
      </c>
      <c r="J9" s="79" t="s">
        <v>25</v>
      </c>
      <c r="K9" s="44" t="s">
        <v>42</v>
      </c>
    </row>
    <row r="10" spans="1:11">
      <c r="A10" s="9"/>
      <c r="B10" s="13" t="s">
        <v>26</v>
      </c>
      <c r="C10" s="22" t="s">
        <v>43</v>
      </c>
      <c r="D10" s="23" t="s">
        <v>28</v>
      </c>
      <c r="E10" s="13" t="s">
        <v>29</v>
      </c>
      <c r="F10" s="14" t="s">
        <v>44</v>
      </c>
      <c r="G10" s="22" t="s">
        <v>45</v>
      </c>
      <c r="H10" s="22" t="s">
        <v>46</v>
      </c>
      <c r="I10" s="9">
        <f>31200/12</f>
        <v>2600</v>
      </c>
      <c r="J10" s="79" t="s">
        <v>25</v>
      </c>
      <c r="K10" s="45"/>
    </row>
    <row r="11" spans="1:11">
      <c r="A11" s="24">
        <v>4</v>
      </c>
      <c r="B11" s="25" t="s">
        <v>12</v>
      </c>
      <c r="C11" s="25" t="s">
        <v>47</v>
      </c>
      <c r="D11" s="26" t="s">
        <v>28</v>
      </c>
      <c r="E11" s="26" t="s">
        <v>15</v>
      </c>
      <c r="F11" s="14" t="s">
        <v>48</v>
      </c>
      <c r="G11" s="26" t="s">
        <v>49</v>
      </c>
      <c r="H11" s="26" t="s">
        <v>50</v>
      </c>
      <c r="I11" s="81">
        <v>3400</v>
      </c>
      <c r="J11" s="81" t="s">
        <v>51</v>
      </c>
      <c r="K11" s="81" t="s">
        <v>52</v>
      </c>
    </row>
    <row r="12" spans="1:11">
      <c r="A12" s="27">
        <v>5</v>
      </c>
      <c r="B12" s="28" t="s">
        <v>12</v>
      </c>
      <c r="C12" s="28" t="s">
        <v>53</v>
      </c>
      <c r="D12" s="28" t="s">
        <v>14</v>
      </c>
      <c r="E12" s="28" t="s">
        <v>15</v>
      </c>
      <c r="F12" s="14" t="s">
        <v>54</v>
      </c>
      <c r="G12" s="28" t="s">
        <v>55</v>
      </c>
      <c r="H12" s="28" t="s">
        <v>56</v>
      </c>
      <c r="I12" s="45">
        <f>40440/12</f>
        <v>3370</v>
      </c>
      <c r="J12" s="28" t="s">
        <v>19</v>
      </c>
      <c r="K12" s="44" t="s">
        <v>20</v>
      </c>
    </row>
    <row r="13" spans="1:11">
      <c r="A13" s="29">
        <v>6</v>
      </c>
      <c r="B13" s="28" t="s">
        <v>12</v>
      </c>
      <c r="C13" s="28" t="s">
        <v>57</v>
      </c>
      <c r="D13" s="28" t="s">
        <v>28</v>
      </c>
      <c r="E13" s="28" t="s">
        <v>15</v>
      </c>
      <c r="F13" s="14" t="s">
        <v>58</v>
      </c>
      <c r="G13" s="28" t="s">
        <v>59</v>
      </c>
      <c r="H13" s="28" t="s">
        <v>56</v>
      </c>
      <c r="I13" s="45">
        <f>34200/12</f>
        <v>2850</v>
      </c>
      <c r="J13" s="28" t="s">
        <v>19</v>
      </c>
      <c r="K13" s="44" t="s">
        <v>20</v>
      </c>
    </row>
    <row r="14" spans="1:11">
      <c r="A14" s="29">
        <v>7</v>
      </c>
      <c r="B14" s="28" t="s">
        <v>12</v>
      </c>
      <c r="C14" s="28" t="s">
        <v>60</v>
      </c>
      <c r="D14" s="28" t="s">
        <v>28</v>
      </c>
      <c r="E14" s="28" t="s">
        <v>15</v>
      </c>
      <c r="F14" s="14" t="s">
        <v>61</v>
      </c>
      <c r="G14" s="28" t="s">
        <v>31</v>
      </c>
      <c r="H14" s="28" t="s">
        <v>56</v>
      </c>
      <c r="I14" s="45">
        <f>33600/12</f>
        <v>2800</v>
      </c>
      <c r="J14" s="28" t="s">
        <v>25</v>
      </c>
      <c r="K14" s="44" t="s">
        <v>20</v>
      </c>
    </row>
    <row r="15" spans="1:11">
      <c r="A15" s="29"/>
      <c r="B15" s="28" t="s">
        <v>26</v>
      </c>
      <c r="C15" s="28" t="s">
        <v>62</v>
      </c>
      <c r="D15" s="28" t="s">
        <v>14</v>
      </c>
      <c r="E15" s="28" t="s">
        <v>29</v>
      </c>
      <c r="F15" s="14" t="s">
        <v>63</v>
      </c>
      <c r="G15" s="28" t="s">
        <v>64</v>
      </c>
      <c r="H15" s="28" t="s">
        <v>65</v>
      </c>
      <c r="I15" s="45">
        <f>51600/12</f>
        <v>4300</v>
      </c>
      <c r="J15" s="28" t="s">
        <v>25</v>
      </c>
      <c r="K15" s="45"/>
    </row>
    <row r="16" spans="1:11">
      <c r="A16" s="29"/>
      <c r="B16" s="28" t="s">
        <v>33</v>
      </c>
      <c r="C16" s="28" t="s">
        <v>66</v>
      </c>
      <c r="D16" s="28" t="s">
        <v>28</v>
      </c>
      <c r="E16" s="28" t="s">
        <v>35</v>
      </c>
      <c r="F16" s="14" t="s">
        <v>67</v>
      </c>
      <c r="G16" s="28" t="s">
        <v>31</v>
      </c>
      <c r="H16" s="28" t="s">
        <v>65</v>
      </c>
      <c r="I16" s="45"/>
      <c r="J16" s="28" t="s">
        <v>19</v>
      </c>
      <c r="K16" s="45"/>
    </row>
    <row r="17" spans="1:11">
      <c r="A17" s="30">
        <v>8</v>
      </c>
      <c r="B17" s="28" t="s">
        <v>12</v>
      </c>
      <c r="C17" s="31" t="s">
        <v>68</v>
      </c>
      <c r="D17" s="31" t="s">
        <v>14</v>
      </c>
      <c r="E17" s="31" t="s">
        <v>15</v>
      </c>
      <c r="F17" s="14" t="s">
        <v>69</v>
      </c>
      <c r="G17" s="31" t="s">
        <v>70</v>
      </c>
      <c r="H17" s="32" t="s">
        <v>71</v>
      </c>
      <c r="I17" s="45">
        <f>38400/12</f>
        <v>3200</v>
      </c>
      <c r="J17" s="82" t="s">
        <v>19</v>
      </c>
      <c r="K17" s="81" t="s">
        <v>52</v>
      </c>
    </row>
    <row r="18" spans="1:11">
      <c r="A18" s="33">
        <v>9</v>
      </c>
      <c r="B18" s="34" t="s">
        <v>12</v>
      </c>
      <c r="C18" s="35" t="s">
        <v>72</v>
      </c>
      <c r="D18" s="35" t="s">
        <v>14</v>
      </c>
      <c r="E18" s="35" t="s">
        <v>15</v>
      </c>
      <c r="F18" s="14" t="s">
        <v>73</v>
      </c>
      <c r="G18" s="35" t="s">
        <v>74</v>
      </c>
      <c r="H18" s="36" t="s">
        <v>75</v>
      </c>
      <c r="I18" s="45">
        <f>33600/12</f>
        <v>2800</v>
      </c>
      <c r="J18" s="83" t="s">
        <v>19</v>
      </c>
      <c r="K18" s="81" t="s">
        <v>52</v>
      </c>
    </row>
    <row r="19" spans="1:11">
      <c r="A19" s="37">
        <v>10</v>
      </c>
      <c r="B19" s="38" t="s">
        <v>12</v>
      </c>
      <c r="C19" s="39" t="s">
        <v>76</v>
      </c>
      <c r="D19" s="40" t="s">
        <v>14</v>
      </c>
      <c r="E19" s="40" t="s">
        <v>15</v>
      </c>
      <c r="F19" s="14" t="s">
        <v>77</v>
      </c>
      <c r="G19" s="41" t="s">
        <v>78</v>
      </c>
      <c r="H19" s="42" t="s">
        <v>79</v>
      </c>
      <c r="I19" s="45">
        <f>48492/12</f>
        <v>4041</v>
      </c>
      <c r="J19" s="84" t="s">
        <v>25</v>
      </c>
      <c r="K19" s="44" t="s">
        <v>52</v>
      </c>
    </row>
    <row r="20" spans="1:11">
      <c r="A20" s="37"/>
      <c r="B20" s="38" t="s">
        <v>26</v>
      </c>
      <c r="C20" s="39" t="s">
        <v>80</v>
      </c>
      <c r="D20" s="40" t="s">
        <v>28</v>
      </c>
      <c r="E20" s="40" t="s">
        <v>29</v>
      </c>
      <c r="F20" s="14" t="s">
        <v>81</v>
      </c>
      <c r="G20" s="41" t="s">
        <v>82</v>
      </c>
      <c r="H20" s="42" t="s">
        <v>79</v>
      </c>
      <c r="I20" s="45">
        <f>18576/12</f>
        <v>1548</v>
      </c>
      <c r="J20" s="84" t="s">
        <v>25</v>
      </c>
      <c r="K20" s="45"/>
    </row>
    <row r="21" spans="1:11">
      <c r="A21" s="43">
        <v>11</v>
      </c>
      <c r="B21" s="44" t="s">
        <v>12</v>
      </c>
      <c r="C21" s="44" t="s">
        <v>83</v>
      </c>
      <c r="D21" s="44" t="s">
        <v>28</v>
      </c>
      <c r="E21" s="44" t="s">
        <v>15</v>
      </c>
      <c r="F21" s="14" t="s">
        <v>84</v>
      </c>
      <c r="G21" s="44" t="s">
        <v>85</v>
      </c>
      <c r="H21" s="44" t="s">
        <v>86</v>
      </c>
      <c r="I21" s="45">
        <f>30000/12</f>
        <v>2500</v>
      </c>
      <c r="J21" s="44" t="s">
        <v>51</v>
      </c>
      <c r="K21" s="44" t="s">
        <v>42</v>
      </c>
    </row>
    <row r="22" spans="1:11">
      <c r="A22" s="45">
        <v>12</v>
      </c>
      <c r="B22" s="44" t="s">
        <v>12</v>
      </c>
      <c r="C22" s="44" t="s">
        <v>87</v>
      </c>
      <c r="D22" s="44" t="s">
        <v>28</v>
      </c>
      <c r="E22" s="44" t="s">
        <v>15</v>
      </c>
      <c r="F22" s="14" t="s">
        <v>88</v>
      </c>
      <c r="G22" s="44" t="s">
        <v>89</v>
      </c>
      <c r="H22" s="44" t="s">
        <v>90</v>
      </c>
      <c r="I22" s="45">
        <f>42000/12</f>
        <v>3500</v>
      </c>
      <c r="J22" s="44" t="s">
        <v>19</v>
      </c>
      <c r="K22" s="44" t="s">
        <v>42</v>
      </c>
    </row>
    <row r="23" spans="1:11">
      <c r="A23" s="45">
        <v>13</v>
      </c>
      <c r="B23" s="44" t="s">
        <v>12</v>
      </c>
      <c r="C23" s="44" t="s">
        <v>91</v>
      </c>
      <c r="D23" s="44" t="s">
        <v>14</v>
      </c>
      <c r="E23" s="44" t="s">
        <v>15</v>
      </c>
      <c r="F23" s="14" t="s">
        <v>92</v>
      </c>
      <c r="G23" s="44" t="s">
        <v>93</v>
      </c>
      <c r="H23" s="44" t="s">
        <v>94</v>
      </c>
      <c r="I23" s="45">
        <f>42000/12</f>
        <v>3500</v>
      </c>
      <c r="J23" s="44" t="s">
        <v>19</v>
      </c>
      <c r="K23" s="44" t="s">
        <v>42</v>
      </c>
    </row>
    <row r="24" spans="1:11">
      <c r="A24" s="43">
        <v>14</v>
      </c>
      <c r="B24" s="44" t="s">
        <v>12</v>
      </c>
      <c r="C24" s="46" t="s">
        <v>95</v>
      </c>
      <c r="D24" s="44" t="s">
        <v>14</v>
      </c>
      <c r="E24" s="44" t="s">
        <v>15</v>
      </c>
      <c r="F24" s="14" t="s">
        <v>96</v>
      </c>
      <c r="G24" s="44" t="s">
        <v>97</v>
      </c>
      <c r="H24" s="44" t="s">
        <v>94</v>
      </c>
      <c r="I24" s="45">
        <f>36000/12</f>
        <v>3000</v>
      </c>
      <c r="J24" s="44" t="s">
        <v>19</v>
      </c>
      <c r="K24" s="44" t="s">
        <v>42</v>
      </c>
    </row>
    <row r="25" spans="1:11">
      <c r="A25" s="45">
        <v>15</v>
      </c>
      <c r="B25" s="47" t="s">
        <v>12</v>
      </c>
      <c r="C25" s="47" t="s">
        <v>98</v>
      </c>
      <c r="D25" s="48" t="s">
        <v>28</v>
      </c>
      <c r="E25" s="48" t="s">
        <v>15</v>
      </c>
      <c r="F25" s="14" t="s">
        <v>99</v>
      </c>
      <c r="G25" s="48" t="s">
        <v>100</v>
      </c>
      <c r="H25" s="48" t="s">
        <v>101</v>
      </c>
      <c r="I25" s="45">
        <f>36000/12</f>
        <v>3000</v>
      </c>
      <c r="J25" s="85" t="s">
        <v>19</v>
      </c>
      <c r="K25" s="44" t="s">
        <v>42</v>
      </c>
    </row>
    <row r="26" spans="1:11">
      <c r="A26" s="49">
        <v>16</v>
      </c>
      <c r="B26" s="50" t="s">
        <v>12</v>
      </c>
      <c r="C26" s="51" t="s">
        <v>102</v>
      </c>
      <c r="D26" s="52" t="s">
        <v>28</v>
      </c>
      <c r="E26" s="48" t="s">
        <v>15</v>
      </c>
      <c r="F26" s="14" t="s">
        <v>103</v>
      </c>
      <c r="G26" s="53" t="s">
        <v>104</v>
      </c>
      <c r="H26" s="54" t="s">
        <v>105</v>
      </c>
      <c r="I26" s="45">
        <f>30000/12</f>
        <v>2500</v>
      </c>
      <c r="J26" s="86" t="s">
        <v>19</v>
      </c>
      <c r="K26" s="44" t="s">
        <v>106</v>
      </c>
    </row>
    <row r="27" spans="1:11">
      <c r="A27" s="55">
        <v>17</v>
      </c>
      <c r="B27" s="56" t="s">
        <v>12</v>
      </c>
      <c r="C27" s="57" t="s">
        <v>107</v>
      </c>
      <c r="D27" s="58" t="s">
        <v>14</v>
      </c>
      <c r="E27" s="48" t="s">
        <v>15</v>
      </c>
      <c r="F27" s="14" t="s">
        <v>108</v>
      </c>
      <c r="G27" s="59" t="s">
        <v>109</v>
      </c>
      <c r="H27" s="59" t="s">
        <v>110</v>
      </c>
      <c r="I27" s="45">
        <f>42000/12</f>
        <v>3500</v>
      </c>
      <c r="J27" s="86" t="s">
        <v>19</v>
      </c>
      <c r="K27" s="44" t="s">
        <v>106</v>
      </c>
    </row>
    <row r="28" spans="1:11">
      <c r="A28" s="60">
        <v>18</v>
      </c>
      <c r="B28" s="61" t="s">
        <v>12</v>
      </c>
      <c r="C28" s="61" t="s">
        <v>111</v>
      </c>
      <c r="D28" s="62" t="s">
        <v>14</v>
      </c>
      <c r="E28" s="48" t="s">
        <v>15</v>
      </c>
      <c r="F28" s="14" t="s">
        <v>112</v>
      </c>
      <c r="G28" s="63" t="s">
        <v>113</v>
      </c>
      <c r="H28" s="64" t="s">
        <v>110</v>
      </c>
      <c r="I28" s="45">
        <f>36000/12</f>
        <v>3000</v>
      </c>
      <c r="J28" s="86" t="s">
        <v>19</v>
      </c>
      <c r="K28" s="44" t="s">
        <v>106</v>
      </c>
    </row>
    <row r="29" spans="1:11">
      <c r="A29" s="37">
        <v>19</v>
      </c>
      <c r="B29" s="38" t="s">
        <v>12</v>
      </c>
      <c r="C29" s="65" t="s">
        <v>114</v>
      </c>
      <c r="D29" s="66" t="s">
        <v>28</v>
      </c>
      <c r="E29" s="40" t="s">
        <v>15</v>
      </c>
      <c r="F29" s="14" t="s">
        <v>115</v>
      </c>
      <c r="G29" s="67"/>
      <c r="H29" s="67" t="s">
        <v>105</v>
      </c>
      <c r="I29" s="45"/>
      <c r="J29" s="84" t="s">
        <v>25</v>
      </c>
      <c r="K29" s="44" t="s">
        <v>106</v>
      </c>
    </row>
    <row r="30" spans="1:11">
      <c r="A30" s="37"/>
      <c r="B30" s="38" t="s">
        <v>26</v>
      </c>
      <c r="C30" s="68" t="s">
        <v>116</v>
      </c>
      <c r="D30" s="69" t="s">
        <v>14</v>
      </c>
      <c r="E30" s="40" t="s">
        <v>29</v>
      </c>
      <c r="F30" s="14" t="s">
        <v>117</v>
      </c>
      <c r="G30" s="70" t="s">
        <v>118</v>
      </c>
      <c r="H30" s="71" t="s">
        <v>119</v>
      </c>
      <c r="I30" s="45">
        <f>66000/12</f>
        <v>5500</v>
      </c>
      <c r="J30" s="84" t="s">
        <v>25</v>
      </c>
      <c r="K30" s="45"/>
    </row>
    <row r="31" spans="1:11">
      <c r="A31" s="72">
        <v>20</v>
      </c>
      <c r="B31" s="73" t="s">
        <v>12</v>
      </c>
      <c r="C31" s="74" t="s">
        <v>120</v>
      </c>
      <c r="D31" s="75" t="s">
        <v>28</v>
      </c>
      <c r="E31" s="74" t="s">
        <v>15</v>
      </c>
      <c r="F31" s="14" t="s">
        <v>121</v>
      </c>
      <c r="G31" s="76" t="s">
        <v>122</v>
      </c>
      <c r="H31" s="77" t="s">
        <v>123</v>
      </c>
      <c r="I31" s="45">
        <f>40356/12</f>
        <v>3363</v>
      </c>
      <c r="J31" s="87" t="s">
        <v>19</v>
      </c>
      <c r="K31" s="44" t="s">
        <v>106</v>
      </c>
    </row>
    <row r="32" spans="1:11">
      <c r="A32" s="45">
        <v>21</v>
      </c>
      <c r="B32" s="28" t="s">
        <v>12</v>
      </c>
      <c r="C32" s="44" t="s">
        <v>124</v>
      </c>
      <c r="D32" s="44" t="s">
        <v>14</v>
      </c>
      <c r="E32" s="40" t="s">
        <v>15</v>
      </c>
      <c r="F32" s="14" t="s">
        <v>125</v>
      </c>
      <c r="G32" s="45"/>
      <c r="H32" s="44" t="s">
        <v>126</v>
      </c>
      <c r="I32" s="45">
        <f>36000/12</f>
        <v>3000</v>
      </c>
      <c r="J32" s="84" t="s">
        <v>25</v>
      </c>
      <c r="K32" s="44" t="s">
        <v>106</v>
      </c>
    </row>
    <row r="33" spans="1:11">
      <c r="A33" s="45"/>
      <c r="B33" s="28" t="s">
        <v>26</v>
      </c>
      <c r="C33" s="44" t="s">
        <v>127</v>
      </c>
      <c r="D33" s="44" t="s">
        <v>28</v>
      </c>
      <c r="E33" s="40" t="s">
        <v>29</v>
      </c>
      <c r="F33" s="14" t="s">
        <v>128</v>
      </c>
      <c r="G33" s="45"/>
      <c r="H33" s="44" t="s">
        <v>129</v>
      </c>
      <c r="I33" s="45"/>
      <c r="J33" s="84" t="s">
        <v>25</v>
      </c>
      <c r="K33" s="45"/>
    </row>
    <row r="34" spans="1:11">
      <c r="A34" s="45"/>
      <c r="B34" s="28" t="s">
        <v>33</v>
      </c>
      <c r="C34" s="44" t="s">
        <v>130</v>
      </c>
      <c r="D34" s="44" t="s">
        <v>14</v>
      </c>
      <c r="E34" s="28" t="s">
        <v>35</v>
      </c>
      <c r="F34" s="14" t="s">
        <v>131</v>
      </c>
      <c r="G34" s="45"/>
      <c r="H34" s="44" t="s">
        <v>126</v>
      </c>
      <c r="I34" s="45"/>
      <c r="J34" s="87" t="s">
        <v>19</v>
      </c>
      <c r="K34" s="45"/>
    </row>
    <row r="35" spans="1:11">
      <c r="A35" s="45"/>
      <c r="B35" s="28" t="s">
        <v>132</v>
      </c>
      <c r="C35" s="44" t="s">
        <v>133</v>
      </c>
      <c r="D35" s="44" t="s">
        <v>28</v>
      </c>
      <c r="E35" s="28" t="s">
        <v>35</v>
      </c>
      <c r="F35" s="14" t="s">
        <v>134</v>
      </c>
      <c r="G35" s="45"/>
      <c r="H35" s="44" t="s">
        <v>126</v>
      </c>
      <c r="I35" s="45"/>
      <c r="J35" s="87" t="s">
        <v>19</v>
      </c>
      <c r="K35" s="45"/>
    </row>
  </sheetData>
  <mergeCells count="14">
    <mergeCell ref="A1:J1"/>
    <mergeCell ref="A2:J2"/>
    <mergeCell ref="A5:A7"/>
    <mergeCell ref="A9:A10"/>
    <mergeCell ref="A14:A16"/>
    <mergeCell ref="A19:A20"/>
    <mergeCell ref="A29:A30"/>
    <mergeCell ref="A32:A35"/>
    <mergeCell ref="K5:K7"/>
    <mergeCell ref="K9:K10"/>
    <mergeCell ref="K14:K16"/>
    <mergeCell ref="K19:K20"/>
    <mergeCell ref="K29:K30"/>
    <mergeCell ref="K32:K3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2018-11-09T02:30:18Z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