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<sst xmlns="http://schemas.openxmlformats.org/spreadsheetml/2006/main" count="91">
  <si>
    <t>西安市保障性住房（限价房）资格联审信息表第000批（原表）</t>
  </si>
  <si>
    <t>基本信息（未央区 第 147 批 共 9 户，计 20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</si>
  <si>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</si>
  <si>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</si>
  <si>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</si>
  <si>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</si>
  <si>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</si>
  <si>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</si>
  <si>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</si>
  <si>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</si>
  <si>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</si>
  <si>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</si>
  <si>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</si>
  <si>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吴新博</t>
  </si>
  <si>
    <t>男</t>
  </si>
  <si>
    <t>本人</t>
  </si>
  <si>
    <t>612526****01254377</t>
  </si>
  <si>
    <t>西安顶益食品有限公司</t>
  </si>
  <si>
    <t>西安市未央区朱宏路北段98号</t>
  </si>
  <si>
    <t>未婚</t>
  </si>
  <si>
    <t>汉城</t>
  </si>
  <si>
    <t>崔亮</t>
  </si>
  <si>
    <t>410822****05150035</t>
  </si>
  <si>
    <t>西安万图空间艺术设计有限公司</t>
  </si>
  <si>
    <t>西安市未央区广安路甲1号</t>
  </si>
  <si>
    <t>已婚</t>
  </si>
  <si>
    <t>成员1</t>
  </si>
  <si>
    <t>毋艳</t>
  </si>
  <si>
    <t>女</t>
  </si>
  <si>
    <t>配偶</t>
  </si>
  <si>
    <t>410403****03015541</t>
  </si>
  <si>
    <t>博爱县人民医院</t>
  </si>
  <si>
    <t>河南省博爱县清华镇云路35号</t>
  </si>
  <si>
    <t>成员2</t>
  </si>
  <si>
    <t>崔浩泽</t>
  </si>
  <si>
    <t>子女</t>
  </si>
  <si>
    <t>410822****10130134</t>
  </si>
  <si>
    <t>沈雷雷</t>
  </si>
  <si>
    <t>610122****09014910</t>
  </si>
  <si>
    <t>汉长安城保护区怡然奶站</t>
  </si>
  <si>
    <t>蓝田县玉山镇翟家村</t>
  </si>
  <si>
    <t>聂军萍</t>
  </si>
  <si>
    <t>610122****0403492X</t>
  </si>
  <si>
    <t>沈怡然</t>
  </si>
  <si>
    <t>610122****06014921</t>
  </si>
  <si>
    <t>成员3</t>
  </si>
  <si>
    <t>沈晏然</t>
  </si>
  <si>
    <t>610122****10244913</t>
  </si>
  <si>
    <t>成员4</t>
  </si>
  <si>
    <t>沈婧然</t>
  </si>
  <si>
    <t>610122****10184969</t>
  </si>
  <si>
    <t>王雪寒</t>
  </si>
  <si>
    <t>142233****12040034</t>
  </si>
  <si>
    <t>仓管员</t>
  </si>
  <si>
    <t>西安市未央区渭清南路28号</t>
  </si>
  <si>
    <t>离异</t>
  </si>
  <si>
    <t>谭家</t>
  </si>
  <si>
    <t>豆坤</t>
  </si>
  <si>
    <t>610326****0909002X</t>
  </si>
  <si>
    <t>陕西远航者人力资源有限公司</t>
  </si>
  <si>
    <t>陕西省淳化县人家乡亮马台村</t>
  </si>
  <si>
    <t>张家堡</t>
  </si>
  <si>
    <t>侯文锋</t>
  </si>
  <si>
    <t>610430****02223015</t>
  </si>
  <si>
    <t>开出租</t>
  </si>
  <si>
    <t>侯瀚棋</t>
  </si>
  <si>
    <t>610430****11190512</t>
  </si>
  <si>
    <t>刘亚丽</t>
  </si>
  <si>
    <t>610523****07034542</t>
  </si>
  <si>
    <t>西安怡康医药连锁有限公司</t>
  </si>
  <si>
    <t>渭南市大荔县伯士乡高城村十二组</t>
  </si>
  <si>
    <t>雷江峰</t>
  </si>
  <si>
    <t>612127****0110141X</t>
  </si>
  <si>
    <t>中国航发西安航空发动机有限公司</t>
  </si>
  <si>
    <t>雷紫萱</t>
  </si>
  <si>
    <t>610523****10271020</t>
  </si>
  <si>
    <t>张世娥</t>
  </si>
  <si>
    <t>622103****09110020</t>
  </si>
  <si>
    <t>小饭桌</t>
  </si>
  <si>
    <t>未央湖景家社区</t>
  </si>
  <si>
    <t>未央湖</t>
  </si>
  <si>
    <t>杨玉平</t>
  </si>
  <si>
    <t>612630****01130421</t>
  </si>
  <si>
    <t>陕西兰光户外照明有限公司</t>
  </si>
  <si>
    <t>未央区草滩100号</t>
  </si>
  <si>
    <t>刘根堂</t>
  </si>
  <si>
    <t>610630****09230410</t>
  </si>
  <si>
    <t>陕西宜川</t>
  </si>
  <si>
    <t>刘瑶</t>
  </si>
  <si>
    <t>610431****08270310</t>
  </si>
  <si>
    <t>西安格朗服装有限公司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</si>
</sst>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9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94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22" borderId="6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21" borderId="5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16" borderId="4" applyNumberFormat="0" applyAlignment="0" applyProtection="0">
      <alignment vertical="center"/>
    </xf>
    <xf numFmtId="0" fontId="30" fillId="0" borderId="0" applyProtection="0">
      <alignment vertical="center"/>
    </xf>
    <xf numFmtId="0" fontId="26" fillId="0" borderId="0">
      <alignment vertical="center"/>
    </xf>
    <xf numFmtId="0" fontId="47" fillId="16" borderId="6" applyNumberFormat="0" applyAlignment="0" applyProtection="0">
      <alignment vertical="center"/>
    </xf>
    <xf numFmtId="0" fontId="32" fillId="12" borderId="3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Protection="0">
      <alignment vertical="center"/>
    </xf>
    <xf numFmtId="0" fontId="3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</cellStyleXfs>
  <cellXfs count="53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93" applyNumberFormat="1" applyFont="1" applyFill="1" applyBorder="1" applyAlignment="1">
      <alignment horizontal="center" vertical="center" wrapText="1"/>
    </xf>
    <xf numFmtId="0" fontId="2" fillId="2" borderId="1" xfId="93" applyFont="1" applyFill="1" applyBorder="1" applyAlignment="1">
      <alignment horizontal="center" vertical="center" wrapText="1"/>
    </xf>
    <xf numFmtId="0" fontId="3" fillId="2" borderId="1" xfId="93" applyFont="1" applyFill="1" applyBorder="1" applyAlignment="1">
      <alignment horizontal="center" vertical="center" wrapText="1"/>
    </xf>
    <xf numFmtId="0" fontId="3" fillId="2" borderId="1" xfId="93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86" applyNumberFormat="1" applyFont="1" applyFill="1" applyBorder="1" applyAlignment="1">
      <alignment horizontal="center" vertical="center"/>
    </xf>
    <xf numFmtId="0" fontId="7" fillId="0" borderId="1" xfId="86" applyFont="1" applyFill="1" applyBorder="1" applyAlignment="1">
      <alignment horizontal="center" vertical="center" wrapText="1"/>
    </xf>
    <xf numFmtId="0" fontId="10" fillId="0" borderId="1" xfId="86" applyFont="1" applyFill="1" applyBorder="1" applyAlignment="1">
      <alignment horizontal="center" vertical="center"/>
    </xf>
    <xf numFmtId="0" fontId="11" fillId="0" borderId="1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/>
    </xf>
    <xf numFmtId="0" fontId="11" fillId="0" borderId="1" xfId="60" applyFont="1" applyFill="1" applyBorder="1" applyAlignment="1">
      <alignment horizontal="center" vertical="center" wrapText="1"/>
    </xf>
    <xf numFmtId="0" fontId="13" fillId="0" borderId="1" xfId="60" applyFont="1" applyFill="1" applyBorder="1" applyAlignment="1">
      <alignment horizontal="center" vertical="center"/>
    </xf>
    <xf numFmtId="0" fontId="14" fillId="0" borderId="1" xfId="56" applyFont="1" applyFill="1" applyBorder="1" applyAlignment="1">
      <alignment horizontal="center" vertical="center"/>
    </xf>
    <xf numFmtId="0" fontId="15" fillId="0" borderId="1" xfId="89" applyFont="1" applyFill="1" applyBorder="1" applyAlignment="1">
      <alignment horizontal="center" vertical="center"/>
    </xf>
    <xf numFmtId="0" fontId="11" fillId="0" borderId="1" xfId="89" applyFont="1" applyFill="1" applyBorder="1" applyAlignment="1">
      <alignment horizontal="center" vertical="center" wrapText="1"/>
    </xf>
    <xf numFmtId="0" fontId="11" fillId="0" borderId="1" xfId="89" applyFont="1" applyFill="1" applyBorder="1" applyAlignment="1">
      <alignment horizontal="center" vertical="center"/>
    </xf>
    <xf numFmtId="0" fontId="14" fillId="0" borderId="1" xfId="89" applyFont="1" applyFill="1" applyBorder="1" applyAlignment="1">
      <alignment horizontal="center" vertical="center"/>
    </xf>
    <xf numFmtId="0" fontId="16" fillId="0" borderId="1" xfId="89" applyFont="1" applyFill="1" applyBorder="1" applyAlignment="1">
      <alignment horizontal="center" vertical="center" wrapText="1"/>
    </xf>
    <xf numFmtId="0" fontId="17" fillId="0" borderId="1" xfId="89" applyFont="1" applyFill="1" applyBorder="1" applyAlignment="1">
      <alignment horizontal="center" vertical="center"/>
    </xf>
    <xf numFmtId="0" fontId="18" fillId="0" borderId="1" xfId="62" applyFont="1" applyFill="1" applyBorder="1" applyAlignment="1">
      <alignment horizontal="center" vertical="center" wrapText="1"/>
    </xf>
    <xf numFmtId="0" fontId="19" fillId="0" borderId="1" xfId="62" applyFont="1" applyFill="1" applyBorder="1" applyAlignment="1">
      <alignment horizontal="center" vertical="center"/>
    </xf>
    <xf numFmtId="0" fontId="20" fillId="0" borderId="1" xfId="62" applyFont="1" applyFill="1" applyBorder="1" applyAlignment="1">
      <alignment horizontal="center" vertical="center"/>
    </xf>
    <xf numFmtId="0" fontId="20" fillId="0" borderId="1" xfId="6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67" applyBorder="1" applyAlignment="1">
      <alignment horizontal="center"/>
    </xf>
    <xf numFmtId="0" fontId="6" fillId="0" borderId="1" xfId="67" applyFont="1" applyBorder="1" applyAlignment="1">
      <alignment horizontal="center" vertical="center"/>
    </xf>
    <xf numFmtId="0" fontId="22" fillId="0" borderId="1" xfId="67" applyFont="1" applyBorder="1" applyAlignment="1">
      <alignment horizontal="center"/>
    </xf>
    <xf numFmtId="0" fontId="9" fillId="0" borderId="1" xfId="67" applyFont="1" applyBorder="1" applyAlignment="1">
      <alignment horizontal="center" vertical="center"/>
    </xf>
    <xf numFmtId="0" fontId="23" fillId="0" borderId="1" xfId="65" applyFont="1" applyBorder="1" applyAlignment="1">
      <alignment horizontal="center" vertical="center"/>
    </xf>
    <xf numFmtId="0" fontId="24" fillId="0" borderId="1" xfId="65" applyFont="1" applyBorder="1" applyAlignment="1">
      <alignment horizontal="center" vertical="center"/>
    </xf>
    <xf numFmtId="0" fontId="18" fillId="0" borderId="1" xfId="65" applyFont="1" applyBorder="1" applyAlignment="1">
      <alignment horizontal="center" vertical="center"/>
    </xf>
    <xf numFmtId="0" fontId="18" fillId="0" borderId="1" xfId="66" applyFont="1" applyBorder="1" applyAlignment="1">
      <alignment horizontal="center" vertical="center"/>
    </xf>
    <xf numFmtId="0" fontId="24" fillId="0" borderId="1" xfId="66" applyFont="1" applyBorder="1" applyAlignment="1">
      <alignment horizontal="center" vertical="center"/>
    </xf>
    <xf numFmtId="0" fontId="21" fillId="0" borderId="1" xfId="66" applyFont="1" applyBorder="1" applyAlignment="1">
      <alignment horizontal="center"/>
    </xf>
    <xf numFmtId="0" fontId="24" fillId="0" borderId="1" xfId="68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62" applyFont="1" applyFill="1" applyBorder="1" applyAlignment="1">
      <alignment horizontal="center" vertical="center"/>
    </xf>
    <xf numFmtId="0" fontId="26" fillId="0" borderId="1" xfId="62" applyBorder="1" applyAlignment="1">
      <alignment horizontal="center" vertical="center"/>
    </xf>
    <xf numFmtId="0" fontId="26" fillId="0" borderId="0" xfId="62">
      <alignment vertical="center"/>
    </xf>
    <xf numFmtId="0" fontId="9" fillId="0" borderId="1" xfId="69" applyFont="1" applyBorder="1" applyAlignment="1">
      <alignment horizontal="center" vertical="center"/>
    </xf>
    <xf numFmtId="0" fontId="24" fillId="0" borderId="1" xfId="39" applyFont="1" applyBorder="1" applyAlignment="1">
      <alignment horizontal="center" vertical="center"/>
    </xf>
    <xf numFmtId="0" fontId="21" fillId="0" borderId="1" xfId="74" applyFont="1" applyBorder="1" applyAlignment="1">
      <alignment horizontal="center"/>
    </xf>
  </cellXfs>
  <cellStyles count="9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常规 26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10 2" xfId="58"/>
    <cellStyle name="60% - 强调文字颜色 6" xfId="59" builtinId="52"/>
    <cellStyle name="常规 11" xfId="60"/>
    <cellStyle name="常规 13" xfId="61"/>
    <cellStyle name="常规 14" xfId="62"/>
    <cellStyle name="常规 14 2" xfId="63"/>
    <cellStyle name="常规 15" xfId="64"/>
    <cellStyle name="常规 20" xfId="65"/>
    <cellStyle name="常规 22" xfId="66"/>
    <cellStyle name="常规 17" xfId="67"/>
    <cellStyle name="常规 23" xfId="68"/>
    <cellStyle name="常规 18" xfId="69"/>
    <cellStyle name="常规 2" xfId="70"/>
    <cellStyle name="常规 24" xfId="71"/>
    <cellStyle name="常规 30" xfId="72"/>
    <cellStyle name="常规 25" xfId="73"/>
    <cellStyle name="常规 32" xfId="74"/>
    <cellStyle name="常规 27" xfId="75"/>
    <cellStyle name="常规 28" xfId="76"/>
    <cellStyle name="常规 29" xfId="77"/>
    <cellStyle name="常规 3" xfId="78"/>
    <cellStyle name="常规 3 2" xfId="79"/>
    <cellStyle name="常规 3 3" xfId="80"/>
    <cellStyle name="常规 3 4" xfId="81"/>
    <cellStyle name="常规 3 5" xfId="82"/>
    <cellStyle name="常规 3 6" xfId="83"/>
    <cellStyle name="常规 3 7" xfId="84"/>
    <cellStyle name="常规 3 8" xfId="85"/>
    <cellStyle name="常规 4" xfId="86"/>
    <cellStyle name="常规 5" xfId="87"/>
    <cellStyle name="常规 6 2" xfId="88"/>
    <cellStyle name="常规 7" xfId="89"/>
    <cellStyle name="常规 7 2" xfId="90"/>
    <cellStyle name="常规 8" xfId="91"/>
    <cellStyle name="常规 9" xfId="92"/>
    <cellStyle name="常规_莲湖区12批60户联审" xfId="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F11" sqref="F11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45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5" t="s">
        <v>17</v>
      </c>
      <c r="H4" s="16" t="s">
        <v>18</v>
      </c>
      <c r="I4" s="9">
        <f>32056.8/12</f>
        <v>2671.4</v>
      </c>
      <c r="J4" s="46" t="s">
        <v>19</v>
      </c>
      <c r="K4" s="32" t="s">
        <v>20</v>
      </c>
    </row>
    <row r="5" spans="1:11">
      <c r="A5" s="9">
        <v>2</v>
      </c>
      <c r="B5" s="10" t="s">
        <v>12</v>
      </c>
      <c r="C5" s="17" t="s">
        <v>21</v>
      </c>
      <c r="D5" s="18" t="s">
        <v>14</v>
      </c>
      <c r="E5" s="13" t="s">
        <v>15</v>
      </c>
      <c r="F5" s="14" t="s">
        <v>22</v>
      </c>
      <c r="G5" s="19" t="s">
        <v>23</v>
      </c>
      <c r="H5" s="20" t="s">
        <v>24</v>
      </c>
      <c r="I5" s="9">
        <f>36000/12</f>
        <v>3000</v>
      </c>
      <c r="J5" s="46" t="s">
        <v>25</v>
      </c>
      <c r="K5" s="32" t="s">
        <v>20</v>
      </c>
    </row>
    <row r="6" spans="1:11">
      <c r="A6" s="9"/>
      <c r="B6" s="13" t="s">
        <v>26</v>
      </c>
      <c r="C6" s="17" t="s">
        <v>27</v>
      </c>
      <c r="D6" s="21" t="s">
        <v>28</v>
      </c>
      <c r="E6" s="13" t="s">
        <v>29</v>
      </c>
      <c r="F6" s="14" t="s">
        <v>30</v>
      </c>
      <c r="G6" s="19" t="s">
        <v>31</v>
      </c>
      <c r="H6" s="20" t="s">
        <v>32</v>
      </c>
      <c r="I6" s="9">
        <f>36768/12</f>
        <v>3064</v>
      </c>
      <c r="J6" s="46" t="s">
        <v>25</v>
      </c>
      <c r="K6" s="33"/>
    </row>
    <row r="7" spans="1:11">
      <c r="A7" s="9"/>
      <c r="B7" s="13" t="s">
        <v>33</v>
      </c>
      <c r="C7" s="17" t="s">
        <v>34</v>
      </c>
      <c r="D7" s="18" t="s">
        <v>14</v>
      </c>
      <c r="E7" s="13" t="s">
        <v>35</v>
      </c>
      <c r="F7" s="14" t="s">
        <v>36</v>
      </c>
      <c r="G7" s="19"/>
      <c r="H7" s="20" t="s">
        <v>24</v>
      </c>
      <c r="I7" s="9"/>
      <c r="J7" s="46" t="s">
        <v>19</v>
      </c>
      <c r="K7" s="33"/>
    </row>
    <row r="8" spans="1:11">
      <c r="A8" s="22">
        <v>3</v>
      </c>
      <c r="B8" s="23" t="s">
        <v>12</v>
      </c>
      <c r="C8" s="24" t="s">
        <v>37</v>
      </c>
      <c r="D8" s="25" t="s">
        <v>14</v>
      </c>
      <c r="E8" s="24" t="s">
        <v>15</v>
      </c>
      <c r="F8" s="14" t="s">
        <v>38</v>
      </c>
      <c r="G8" s="26" t="s">
        <v>39</v>
      </c>
      <c r="H8" s="27" t="s">
        <v>40</v>
      </c>
      <c r="I8" s="33">
        <f>60000/12</f>
        <v>5000</v>
      </c>
      <c r="J8" s="46" t="s">
        <v>25</v>
      </c>
      <c r="K8" s="32" t="s">
        <v>20</v>
      </c>
    </row>
    <row r="9" spans="1:11">
      <c r="A9" s="22"/>
      <c r="B9" s="23" t="s">
        <v>26</v>
      </c>
      <c r="C9" s="24" t="s">
        <v>41</v>
      </c>
      <c r="D9" s="25" t="s">
        <v>28</v>
      </c>
      <c r="E9" s="24" t="s">
        <v>29</v>
      </c>
      <c r="F9" s="14" t="s">
        <v>42</v>
      </c>
      <c r="G9" s="26"/>
      <c r="H9" s="27" t="s">
        <v>40</v>
      </c>
      <c r="I9" s="33"/>
      <c r="J9" s="46" t="s">
        <v>25</v>
      </c>
      <c r="K9" s="33"/>
    </row>
    <row r="10" spans="1:11">
      <c r="A10" s="22"/>
      <c r="B10" s="23" t="s">
        <v>33</v>
      </c>
      <c r="C10" s="24" t="s">
        <v>43</v>
      </c>
      <c r="D10" s="25" t="s">
        <v>28</v>
      </c>
      <c r="E10" s="24" t="s">
        <v>35</v>
      </c>
      <c r="F10" s="14" t="s">
        <v>44</v>
      </c>
      <c r="G10" s="26"/>
      <c r="H10" s="27" t="s">
        <v>40</v>
      </c>
      <c r="I10" s="33"/>
      <c r="J10" s="46" t="s">
        <v>19</v>
      </c>
      <c r="K10" s="33"/>
    </row>
    <row r="11" spans="1:11">
      <c r="A11" s="22"/>
      <c r="B11" s="23" t="s">
        <v>45</v>
      </c>
      <c r="C11" s="24" t="s">
        <v>46</v>
      </c>
      <c r="D11" s="25" t="s">
        <v>14</v>
      </c>
      <c r="E11" s="24" t="s">
        <v>35</v>
      </c>
      <c r="F11" s="14" t="s">
        <v>47</v>
      </c>
      <c r="G11" s="26"/>
      <c r="H11" s="27" t="s">
        <v>40</v>
      </c>
      <c r="I11" s="33"/>
      <c r="J11" s="46" t="s">
        <v>19</v>
      </c>
      <c r="K11" s="33"/>
    </row>
    <row r="12" spans="1:11">
      <c r="A12" s="22"/>
      <c r="B12" s="23" t="s">
        <v>48</v>
      </c>
      <c r="C12" s="22" t="s">
        <v>49</v>
      </c>
      <c r="D12" s="25" t="s">
        <v>28</v>
      </c>
      <c r="E12" s="24" t="s">
        <v>35</v>
      </c>
      <c r="F12" s="14" t="s">
        <v>50</v>
      </c>
      <c r="G12" s="23"/>
      <c r="H12" s="27" t="s">
        <v>40</v>
      </c>
      <c r="I12" s="33"/>
      <c r="J12" s="46" t="s">
        <v>19</v>
      </c>
      <c r="K12" s="33"/>
    </row>
    <row r="13" spans="1:13">
      <c r="A13" s="28">
        <v>4</v>
      </c>
      <c r="B13" s="29" t="s">
        <v>12</v>
      </c>
      <c r="C13" s="29" t="s">
        <v>51</v>
      </c>
      <c r="D13" s="30" t="s">
        <v>14</v>
      </c>
      <c r="E13" s="30" t="s">
        <v>15</v>
      </c>
      <c r="F13" s="14" t="s">
        <v>52</v>
      </c>
      <c r="G13" s="30" t="s">
        <v>53</v>
      </c>
      <c r="H13" s="31" t="s">
        <v>54</v>
      </c>
      <c r="I13" s="47">
        <f>38400/12</f>
        <v>3200</v>
      </c>
      <c r="J13" s="30" t="s">
        <v>55</v>
      </c>
      <c r="K13" s="48" t="s">
        <v>56</v>
      </c>
      <c r="L13" s="49"/>
      <c r="M13" s="49"/>
    </row>
    <row r="14" spans="1:11">
      <c r="A14" s="9">
        <v>5</v>
      </c>
      <c r="B14" s="10" t="s">
        <v>12</v>
      </c>
      <c r="C14" s="32" t="s">
        <v>57</v>
      </c>
      <c r="D14" s="32" t="s">
        <v>28</v>
      </c>
      <c r="E14" s="24" t="s">
        <v>15</v>
      </c>
      <c r="F14" s="14" t="s">
        <v>58</v>
      </c>
      <c r="G14" s="32" t="s">
        <v>59</v>
      </c>
      <c r="H14" s="32" t="s">
        <v>60</v>
      </c>
      <c r="I14" s="33">
        <f>60000/12</f>
        <v>5000</v>
      </c>
      <c r="J14" s="46" t="s">
        <v>25</v>
      </c>
      <c r="K14" s="32" t="s">
        <v>61</v>
      </c>
    </row>
    <row r="15" spans="1:11">
      <c r="A15" s="9"/>
      <c r="B15" s="13" t="s">
        <v>26</v>
      </c>
      <c r="C15" s="32" t="s">
        <v>62</v>
      </c>
      <c r="D15" s="32" t="s">
        <v>14</v>
      </c>
      <c r="E15" s="24" t="s">
        <v>29</v>
      </c>
      <c r="F15" s="14" t="s">
        <v>63</v>
      </c>
      <c r="G15" s="32" t="s">
        <v>64</v>
      </c>
      <c r="H15" s="32" t="s">
        <v>60</v>
      </c>
      <c r="I15" s="33">
        <f>20160/12</f>
        <v>1680</v>
      </c>
      <c r="J15" s="46" t="s">
        <v>25</v>
      </c>
      <c r="K15" s="33"/>
    </row>
    <row r="16" spans="1:11">
      <c r="A16" s="9"/>
      <c r="B16" s="13" t="s">
        <v>33</v>
      </c>
      <c r="C16" s="32" t="s">
        <v>65</v>
      </c>
      <c r="D16" s="32" t="s">
        <v>14</v>
      </c>
      <c r="E16" s="24" t="s">
        <v>35</v>
      </c>
      <c r="F16" s="14" t="s">
        <v>66</v>
      </c>
      <c r="G16" s="33"/>
      <c r="H16" s="32" t="s">
        <v>60</v>
      </c>
      <c r="I16" s="33"/>
      <c r="J16" s="46" t="s">
        <v>19</v>
      </c>
      <c r="K16" s="33"/>
    </row>
    <row r="17" spans="1:11">
      <c r="A17" s="9">
        <v>6</v>
      </c>
      <c r="B17" s="10" t="s">
        <v>12</v>
      </c>
      <c r="C17" s="32" t="s">
        <v>67</v>
      </c>
      <c r="D17" s="32" t="s">
        <v>28</v>
      </c>
      <c r="E17" s="24" t="s">
        <v>15</v>
      </c>
      <c r="F17" s="14" t="s">
        <v>68</v>
      </c>
      <c r="G17" s="32" t="s">
        <v>69</v>
      </c>
      <c r="H17" s="32" t="s">
        <v>70</v>
      </c>
      <c r="I17" s="33">
        <f>33600/12</f>
        <v>2800</v>
      </c>
      <c r="J17" s="46" t="s">
        <v>25</v>
      </c>
      <c r="K17" s="32" t="s">
        <v>61</v>
      </c>
    </row>
    <row r="18" spans="1:11">
      <c r="A18" s="9"/>
      <c r="B18" s="13" t="s">
        <v>26</v>
      </c>
      <c r="C18" s="32" t="s">
        <v>71</v>
      </c>
      <c r="D18" s="32" t="s">
        <v>14</v>
      </c>
      <c r="E18" s="24" t="s">
        <v>29</v>
      </c>
      <c r="F18" s="14" t="s">
        <v>72</v>
      </c>
      <c r="G18" s="32" t="s">
        <v>73</v>
      </c>
      <c r="H18" s="32" t="s">
        <v>70</v>
      </c>
      <c r="I18" s="33">
        <f>48000/12</f>
        <v>4000</v>
      </c>
      <c r="J18" s="46" t="s">
        <v>25</v>
      </c>
      <c r="K18" s="33"/>
    </row>
    <row r="19" spans="1:11">
      <c r="A19" s="9"/>
      <c r="B19" s="13" t="s">
        <v>33</v>
      </c>
      <c r="C19" s="32" t="s">
        <v>74</v>
      </c>
      <c r="D19" s="32" t="s">
        <v>28</v>
      </c>
      <c r="E19" s="24" t="s">
        <v>35</v>
      </c>
      <c r="F19" s="14" t="s">
        <v>75</v>
      </c>
      <c r="G19" s="33"/>
      <c r="H19" s="32" t="s">
        <v>70</v>
      </c>
      <c r="I19" s="33"/>
      <c r="J19" s="46" t="s">
        <v>19</v>
      </c>
      <c r="K19" s="33"/>
    </row>
    <row r="20" spans="1:11">
      <c r="A20" s="34">
        <v>7</v>
      </c>
      <c r="B20" s="35" t="s">
        <v>12</v>
      </c>
      <c r="C20" s="36" t="s">
        <v>76</v>
      </c>
      <c r="D20" s="36" t="s">
        <v>28</v>
      </c>
      <c r="E20" s="37" t="s">
        <v>15</v>
      </c>
      <c r="F20" s="14" t="s">
        <v>77</v>
      </c>
      <c r="G20" s="36" t="s">
        <v>78</v>
      </c>
      <c r="H20" s="36" t="s">
        <v>79</v>
      </c>
      <c r="I20" s="33">
        <f>31200/12</f>
        <v>2600</v>
      </c>
      <c r="J20" s="50" t="s">
        <v>55</v>
      </c>
      <c r="K20" s="32" t="s">
        <v>80</v>
      </c>
    </row>
    <row r="21" spans="1:11">
      <c r="A21" s="9">
        <v>8</v>
      </c>
      <c r="B21" s="10" t="s">
        <v>12</v>
      </c>
      <c r="C21" s="38" t="s">
        <v>81</v>
      </c>
      <c r="D21" s="39" t="s">
        <v>28</v>
      </c>
      <c r="E21" s="39" t="s">
        <v>15</v>
      </c>
      <c r="F21" s="14" t="s">
        <v>82</v>
      </c>
      <c r="G21" s="40" t="s">
        <v>83</v>
      </c>
      <c r="H21" s="39" t="s">
        <v>84</v>
      </c>
      <c r="I21" s="33">
        <f>25200/12</f>
        <v>2100</v>
      </c>
      <c r="J21" s="51" t="s">
        <v>25</v>
      </c>
      <c r="K21" s="32" t="s">
        <v>80</v>
      </c>
    </row>
    <row r="22" spans="1:11">
      <c r="A22" s="9"/>
      <c r="B22" s="13" t="s">
        <v>26</v>
      </c>
      <c r="C22" s="39" t="s">
        <v>85</v>
      </c>
      <c r="D22" s="39" t="s">
        <v>14</v>
      </c>
      <c r="E22" s="39" t="s">
        <v>29</v>
      </c>
      <c r="F22" s="14" t="s">
        <v>86</v>
      </c>
      <c r="G22" s="40"/>
      <c r="H22" s="39" t="s">
        <v>87</v>
      </c>
      <c r="I22" s="33">
        <f>18000/12</f>
        <v>1500</v>
      </c>
      <c r="J22" s="51" t="s">
        <v>25</v>
      </c>
      <c r="K22" s="33"/>
    </row>
    <row r="23" spans="1:11">
      <c r="A23" s="41">
        <v>9</v>
      </c>
      <c r="B23" s="42" t="s">
        <v>12</v>
      </c>
      <c r="C23" s="42" t="s">
        <v>88</v>
      </c>
      <c r="D23" s="42" t="s">
        <v>14</v>
      </c>
      <c r="E23" s="42" t="s">
        <v>15</v>
      </c>
      <c r="F23" s="14" t="s">
        <v>89</v>
      </c>
      <c r="G23" s="43" t="s">
        <v>90</v>
      </c>
      <c r="H23" s="44" t="s">
        <v>84</v>
      </c>
      <c r="I23" s="33">
        <f>26400/12</f>
        <v>2200</v>
      </c>
      <c r="J23" s="52" t="s">
        <v>19</v>
      </c>
      <c r="K23" s="32" t="s">
        <v>80</v>
      </c>
    </row>
  </sheetData>
  <mergeCells count="12">
    <mergeCell ref="A1:J1"/>
    <mergeCell ref="A2:J2"/>
    <mergeCell ref="A5:A7"/>
    <mergeCell ref="A8:A12"/>
    <mergeCell ref="A14:A16"/>
    <mergeCell ref="A17:A19"/>
    <mergeCell ref="A21:A22"/>
    <mergeCell ref="K5:K7"/>
    <mergeCell ref="K8:K12"/>
    <mergeCell ref="K14:K16"/>
    <mergeCell ref="K17:K19"/>
    <mergeCell ref="K21:K2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2018-11-05T01:00:30Z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