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<sst xmlns="http://schemas.openxmlformats.org/spreadsheetml/2006/main" count="115">
  <si>
    <t>西安市保障性住房（限价房）资格联审信息表第000批（原表）</t>
  </si>
  <si>
    <t>基本信息（未央区 第 146 批 共 14 户，计 25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</si>
  <si>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</si>
  <si>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</si>
  <si>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</si>
  <si>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</si>
  <si>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</si>
  <si>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</si>
  <si>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</si>
  <si>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</si>
  <si>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</si>
  <si>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</si>
  <si>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</si>
  <si>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薛雪</t>
  </si>
  <si>
    <t>女</t>
  </si>
  <si>
    <t>本人</t>
  </si>
  <si>
    <t>612732****09201824</t>
  </si>
  <si>
    <t>椿澄商务咨询服务有限公司</t>
  </si>
  <si>
    <r>
      <rPr>
        <sz val="11"/>
        <color indexed="8"/>
        <rFont val="宋体"/>
        <charset val="134"/>
      </rPr>
      <t>未央区时代明丰苑</t>
    </r>
    <r>
      <rPr>
        <sz val="11"/>
        <color indexed="8"/>
        <rFont val="Tahoma"/>
        <charset val="129"/>
      </rPr>
      <t>c</t>
    </r>
    <r>
      <rPr>
        <sz val="11"/>
        <color indexed="8"/>
        <rFont val="宋体"/>
        <charset val="134"/>
      </rPr>
      <t>座</t>
    </r>
    <r>
      <rPr>
        <sz val="11"/>
        <color indexed="8"/>
        <rFont val="Tahoma"/>
        <charset val="129"/>
      </rPr>
      <t>406</t>
    </r>
  </si>
  <si>
    <t>未婚</t>
  </si>
  <si>
    <t>张家堡</t>
  </si>
  <si>
    <t>袁安</t>
  </si>
  <si>
    <t>男</t>
  </si>
  <si>
    <t>422201****11201810</t>
  </si>
  <si>
    <t>自由职业者</t>
  </si>
  <si>
    <t>西安市未央区二府庄1号付1号</t>
  </si>
  <si>
    <t>已婚</t>
  </si>
  <si>
    <t>成员1</t>
  </si>
  <si>
    <t>闵晶晶</t>
  </si>
  <si>
    <t>配偶</t>
  </si>
  <si>
    <t>420902****08041868</t>
  </si>
  <si>
    <t>保姆</t>
  </si>
  <si>
    <t>重庆市万州区白岩路438号1单元12-3</t>
  </si>
  <si>
    <t>成员2</t>
  </si>
  <si>
    <t>袁熙橙</t>
  </si>
  <si>
    <t>子女</t>
  </si>
  <si>
    <t>420902****04251819</t>
  </si>
  <si>
    <t>无</t>
  </si>
  <si>
    <t>****</t>
  </si>
  <si>
    <t>张慧</t>
  </si>
  <si>
    <t>230305****03284623</t>
  </si>
  <si>
    <t>徐家湾街道办事处</t>
  </si>
  <si>
    <t>未央区渭清南路30号21栋3单元2层1号</t>
  </si>
  <si>
    <t>谭家</t>
  </si>
  <si>
    <t>雷鹏</t>
  </si>
  <si>
    <t>654225****07270015</t>
  </si>
  <si>
    <t>陕西劳动者共享科技有限公司</t>
  </si>
  <si>
    <t>张义斌</t>
  </si>
  <si>
    <t>610526****06047312</t>
  </si>
  <si>
    <t>西安珠江投资有限公司</t>
  </si>
  <si>
    <t>陕西省蒲城县</t>
  </si>
  <si>
    <t>大明宫</t>
  </si>
  <si>
    <t>邓倩</t>
  </si>
  <si>
    <t>610525****07052827</t>
  </si>
  <si>
    <t>陕西省澄城县</t>
  </si>
  <si>
    <t>0</t>
  </si>
  <si>
    <t>张漫颖</t>
  </si>
  <si>
    <t>610526****07277042</t>
  </si>
  <si>
    <t>5</t>
  </si>
  <si>
    <t>杨磊</t>
  </si>
  <si>
    <t>612422****05184015</t>
  </si>
  <si>
    <t>浙江亚太机电股份有限公司</t>
  </si>
  <si>
    <t>6</t>
  </si>
  <si>
    <t>陈冬</t>
  </si>
  <si>
    <t>610122****04163131</t>
  </si>
  <si>
    <t>西安工务段西安铁路局</t>
  </si>
  <si>
    <t>7</t>
  </si>
  <si>
    <t>李艳格</t>
  </si>
  <si>
    <t>372924****01170625</t>
  </si>
  <si>
    <t>西安零距离健身有限公司</t>
  </si>
  <si>
    <t>张华</t>
  </si>
  <si>
    <t>610115****02103761</t>
  </si>
  <si>
    <t>陕西隆道建筑装饰工程有限公司</t>
  </si>
  <si>
    <t>陕西省西安市临潼区何寨镇孙家村</t>
  </si>
  <si>
    <t>张晓辉</t>
  </si>
  <si>
    <t>610322****04202936</t>
  </si>
  <si>
    <t>陕西省凤翔县南指挥镇太北村一组</t>
  </si>
  <si>
    <t>张泽临</t>
  </si>
  <si>
    <t>610322****06232952</t>
  </si>
  <si>
    <t>西安市未央区北辰第一幼儿园</t>
  </si>
  <si>
    <t>成员3</t>
  </si>
  <si>
    <t>张妤泫</t>
  </si>
  <si>
    <t>610322****05162920</t>
  </si>
  <si>
    <t>李文文</t>
  </si>
  <si>
    <t>610623****03291424</t>
  </si>
  <si>
    <t>微商</t>
  </si>
  <si>
    <t>西安市未央区渭清南路28号</t>
  </si>
  <si>
    <t>郭霜</t>
  </si>
  <si>
    <t>610115****02057048</t>
  </si>
  <si>
    <t>西安百年行房地产营销策划有限公司第二十三分公司</t>
  </si>
  <si>
    <t>临潼区徐杨街道办尚寨村</t>
  </si>
  <si>
    <t>丧偶</t>
  </si>
  <si>
    <t>曹岳城</t>
  </si>
  <si>
    <t>610326****08111616</t>
  </si>
  <si>
    <t>陕西省梅县首山镇三寨村十一组015号</t>
  </si>
  <si>
    <t>王瑞</t>
  </si>
  <si>
    <t>610621****05102840</t>
  </si>
  <si>
    <t>谭家派出所</t>
  </si>
  <si>
    <t>王建超</t>
  </si>
  <si>
    <t>130981****04204819</t>
  </si>
  <si>
    <t>河北省泊头市郝村镇千里屯60号</t>
  </si>
  <si>
    <t>王梓轩</t>
  </si>
  <si>
    <t>130981****09204835</t>
  </si>
  <si>
    <t>秋明明</t>
  </si>
  <si>
    <t>610424****01062011</t>
  </si>
  <si>
    <t>司机</t>
  </si>
  <si>
    <t>王少敏</t>
  </si>
  <si>
    <t>612522****07152318</t>
  </si>
  <si>
    <t>西安铁道技师学院</t>
  </si>
  <si>
    <t>未央区草滩草镇</t>
  </si>
  <si>
    <t>草滩</t>
  </si>
  <si>
    <t>马芳怡</t>
  </si>
  <si>
    <t>610112****02112527</t>
  </si>
  <si>
    <t>西安复新冶金工矿机械厂</t>
  </si>
  <si>
    <t>未央区张家堡方新社区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</si>
</sst>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45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29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rgb="FFFF0000"/>
      <name val="Tahoma"/>
      <charset val="134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29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258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11" fillId="0" borderId="0">
      <alignment vertical="center"/>
    </xf>
    <xf numFmtId="44" fontId="2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1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22" fillId="4" borderId="3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18" borderId="7" applyNumberFormat="0" applyAlignment="0" applyProtection="0">
      <alignment vertical="center"/>
    </xf>
    <xf numFmtId="0" fontId="35" fillId="0" borderId="0" applyProtection="0">
      <alignment vertical="center"/>
    </xf>
    <xf numFmtId="0" fontId="11" fillId="0" borderId="0">
      <alignment vertical="center"/>
    </xf>
    <xf numFmtId="0" fontId="43" fillId="18" borderId="5" applyNumberFormat="0" applyAlignment="0" applyProtection="0">
      <alignment vertical="center"/>
    </xf>
    <xf numFmtId="0" fontId="11" fillId="0" borderId="0">
      <alignment vertical="center"/>
    </xf>
    <xf numFmtId="0" fontId="31" fillId="13" borderId="6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4" fillId="0" borderId="8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4" fillId="0" borderId="0"/>
  </cellStyleXfs>
  <cellXfs count="65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257" applyNumberFormat="1" applyFont="1" applyFill="1" applyBorder="1" applyAlignment="1">
      <alignment horizontal="center" vertical="center" wrapText="1"/>
    </xf>
    <xf numFmtId="0" fontId="2" fillId="2" borderId="1" xfId="257" applyFont="1" applyFill="1" applyBorder="1" applyAlignment="1">
      <alignment horizontal="center" vertical="center" wrapText="1"/>
    </xf>
    <xf numFmtId="0" fontId="3" fillId="2" borderId="1" xfId="257" applyFont="1" applyFill="1" applyBorder="1" applyAlignment="1">
      <alignment horizontal="center" vertical="center" wrapText="1"/>
    </xf>
    <xf numFmtId="0" fontId="3" fillId="2" borderId="1" xfId="257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165" applyNumberFormat="1" applyFont="1" applyBorder="1" applyAlignment="1">
      <alignment horizontal="center"/>
    </xf>
    <xf numFmtId="0" fontId="8" fillId="0" borderId="1" xfId="205" applyNumberFormat="1" applyFont="1" applyBorder="1" applyAlignment="1">
      <alignment horizontal="center"/>
    </xf>
    <xf numFmtId="49" fontId="7" fillId="0" borderId="1" xfId="205" applyNumberFormat="1" applyFont="1" applyBorder="1" applyAlignment="1">
      <alignment horizontal="center"/>
    </xf>
    <xf numFmtId="49" fontId="9" fillId="0" borderId="1" xfId="83" applyNumberFormat="1" applyFont="1" applyBorder="1" applyAlignment="1">
      <alignment horizontal="center" vertical="center"/>
    </xf>
    <xf numFmtId="49" fontId="9" fillId="0" borderId="1" xfId="87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1" fillId="0" borderId="1" xfId="197" applyFont="1" applyBorder="1" applyAlignment="1">
      <alignment horizontal="center" vertical="center" wrapText="1"/>
    </xf>
    <xf numFmtId="0" fontId="5" fillId="0" borderId="1" xfId="224" applyFont="1" applyBorder="1" applyAlignment="1">
      <alignment horizontal="center" vertical="center"/>
    </xf>
    <xf numFmtId="49" fontId="12" fillId="0" borderId="1" xfId="224" applyNumberFormat="1" applyFont="1" applyFill="1" applyBorder="1" applyAlignment="1">
      <alignment horizontal="center" vertical="center" wrapText="1"/>
    </xf>
    <xf numFmtId="49" fontId="13" fillId="0" borderId="1" xfId="224" applyNumberFormat="1" applyFont="1" applyFill="1" applyBorder="1" applyAlignment="1">
      <alignment horizontal="center" vertical="center" wrapText="1"/>
    </xf>
    <xf numFmtId="0" fontId="12" fillId="0" borderId="1" xfId="168" applyNumberFormat="1" applyFont="1" applyFill="1" applyBorder="1" applyAlignment="1">
      <alignment horizontal="center" vertical="center" wrapText="1"/>
    </xf>
    <xf numFmtId="49" fontId="13" fillId="0" borderId="1" xfId="224" applyNumberFormat="1" applyFont="1" applyFill="1" applyBorder="1" applyAlignment="1">
      <alignment horizontal="center" vertical="center"/>
    </xf>
    <xf numFmtId="49" fontId="9" fillId="0" borderId="1" xfId="226" applyNumberFormat="1" applyFont="1" applyBorder="1" applyAlignment="1">
      <alignment horizontal="center" vertical="center"/>
    </xf>
    <xf numFmtId="49" fontId="9" fillId="0" borderId="1" xfId="72" applyNumberFormat="1" applyFont="1" applyFill="1" applyBorder="1" applyAlignment="1">
      <alignment horizontal="center" vertical="center"/>
    </xf>
    <xf numFmtId="49" fontId="9" fillId="0" borderId="1" xfId="72" applyNumberFormat="1" applyFont="1" applyBorder="1" applyAlignment="1">
      <alignment horizontal="center" vertical="center"/>
    </xf>
    <xf numFmtId="49" fontId="9" fillId="0" borderId="1" xfId="72" applyNumberFormat="1" applyFont="1" applyBorder="1" applyAlignment="1">
      <alignment horizontal="center" vertical="center" wrapText="1"/>
    </xf>
    <xf numFmtId="49" fontId="9" fillId="0" borderId="1" xfId="29" applyNumberFormat="1" applyFont="1" applyFill="1" applyBorder="1" applyAlignment="1">
      <alignment horizontal="center" vertical="center"/>
    </xf>
    <xf numFmtId="49" fontId="9" fillId="0" borderId="1" xfId="29" applyNumberFormat="1" applyFont="1" applyBorder="1" applyAlignment="1">
      <alignment horizontal="center" vertical="center"/>
    </xf>
    <xf numFmtId="49" fontId="9" fillId="0" borderId="1" xfId="29" applyNumberFormat="1" applyFont="1" applyBorder="1" applyAlignment="1">
      <alignment horizontal="center" vertical="center" wrapText="1"/>
    </xf>
    <xf numFmtId="0" fontId="5" fillId="0" borderId="1" xfId="90" applyFont="1" applyFill="1" applyBorder="1" applyAlignment="1">
      <alignment horizontal="center" vertical="center"/>
    </xf>
    <xf numFmtId="0" fontId="14" fillId="0" borderId="1" xfId="90" applyFont="1" applyFill="1" applyBorder="1" applyAlignment="1">
      <alignment horizontal="center" vertical="center"/>
    </xf>
    <xf numFmtId="0" fontId="15" fillId="0" borderId="1" xfId="90" applyFont="1" applyFill="1" applyBorder="1" applyAlignment="1">
      <alignment horizontal="center" vertical="center" wrapText="1"/>
    </xf>
    <xf numFmtId="0" fontId="14" fillId="0" borderId="1" xfId="90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14" fillId="0" borderId="1" xfId="85" applyFont="1" applyFill="1" applyBorder="1" applyAlignment="1">
      <alignment horizontal="center" vertical="center"/>
    </xf>
    <xf numFmtId="0" fontId="14" fillId="0" borderId="1" xfId="85" applyFont="1" applyFill="1" applyBorder="1" applyAlignment="1">
      <alignment horizontal="center" vertical="center" wrapText="1"/>
    </xf>
    <xf numFmtId="0" fontId="11" fillId="0" borderId="1" xfId="93" applyFont="1" applyBorder="1" applyAlignment="1">
      <alignment horizontal="center" vertical="center"/>
    </xf>
    <xf numFmtId="0" fontId="11" fillId="0" borderId="1" xfId="93" applyFont="1" applyBorder="1" applyAlignment="1">
      <alignment horizontal="center" vertical="center" wrapText="1"/>
    </xf>
    <xf numFmtId="0" fontId="11" fillId="0" borderId="1" xfId="191" applyFont="1" applyBorder="1" applyAlignment="1">
      <alignment horizontal="center" vertical="center"/>
    </xf>
    <xf numFmtId="0" fontId="14" fillId="0" borderId="1" xfId="191" applyFont="1" applyFill="1" applyBorder="1" applyAlignment="1">
      <alignment horizontal="center" vertical="center"/>
    </xf>
    <xf numFmtId="0" fontId="15" fillId="0" borderId="1" xfId="191" applyFont="1" applyFill="1" applyBorder="1" applyAlignment="1">
      <alignment horizontal="center" vertical="center"/>
    </xf>
    <xf numFmtId="0" fontId="14" fillId="0" borderId="1" xfId="191" applyFont="1" applyFill="1" applyBorder="1" applyAlignment="1">
      <alignment horizontal="center" vertical="center" wrapText="1"/>
    </xf>
    <xf numFmtId="0" fontId="11" fillId="0" borderId="1" xfId="200" applyFont="1" applyBorder="1" applyAlignment="1">
      <alignment horizontal="center" vertical="center"/>
    </xf>
    <xf numFmtId="0" fontId="16" fillId="0" borderId="1" xfId="200" applyFont="1" applyFill="1" applyBorder="1" applyAlignment="1">
      <alignment horizontal="center" vertical="center"/>
    </xf>
    <xf numFmtId="0" fontId="11" fillId="0" borderId="1" xfId="200" applyFont="1" applyFill="1" applyBorder="1" applyAlignment="1">
      <alignment horizontal="center" vertical="center"/>
    </xf>
    <xf numFmtId="0" fontId="11" fillId="0" borderId="1" xfId="20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76" fontId="12" fillId="0" borderId="1" xfId="224" applyNumberFormat="1" applyFont="1" applyFill="1" applyBorder="1" applyAlignment="1">
      <alignment horizontal="center" vertical="center" wrapText="1"/>
    </xf>
    <xf numFmtId="49" fontId="12" fillId="0" borderId="1" xfId="224" applyNumberFormat="1" applyFont="1" applyFill="1" applyBorder="1" applyAlignment="1">
      <alignment horizontal="center" vertical="center"/>
    </xf>
    <xf numFmtId="49" fontId="9" fillId="0" borderId="1" xfId="228" applyNumberFormat="1" applyFont="1" applyBorder="1" applyAlignment="1">
      <alignment horizontal="center" vertical="center"/>
    </xf>
    <xf numFmtId="49" fontId="9" fillId="0" borderId="1" xfId="77" applyNumberFormat="1" applyFont="1" applyBorder="1" applyAlignment="1">
      <alignment horizontal="center" vertical="center"/>
    </xf>
    <xf numFmtId="49" fontId="9" fillId="0" borderId="1" xfId="80" applyNumberFormat="1" applyFont="1" applyBorder="1" applyAlignment="1">
      <alignment horizontal="center" vertical="center"/>
    </xf>
    <xf numFmtId="0" fontId="14" fillId="0" borderId="1" xfId="94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/>
    </xf>
    <xf numFmtId="0" fontId="11" fillId="0" borderId="1" xfId="189" applyFont="1" applyBorder="1" applyAlignment="1">
      <alignment horizontal="center" vertical="center"/>
    </xf>
    <xf numFmtId="0" fontId="14" fillId="0" borderId="1" xfId="193" applyFont="1" applyFill="1" applyBorder="1" applyAlignment="1">
      <alignment horizontal="center" vertical="center"/>
    </xf>
    <xf numFmtId="0" fontId="11" fillId="0" borderId="1" xfId="202" applyFont="1" applyFill="1" applyBorder="1" applyAlignment="1">
      <alignment horizontal="center" vertical="center"/>
    </xf>
    <xf numFmtId="0" fontId="19" fillId="3" borderId="0" xfId="0" applyFont="1" applyFill="1" applyAlignment="1"/>
  </cellXfs>
  <cellStyles count="258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 13" xfId="16"/>
    <cellStyle name="常规 6" xfId="17"/>
    <cellStyle name="注释" xfId="18" builtinId="10"/>
    <cellStyle name="60% - 强调文字颜色 2" xfId="19" builtinId="36"/>
    <cellStyle name="标题 4" xfId="20" builtinId="19"/>
    <cellStyle name="常规 6 5" xfId="21"/>
    <cellStyle name="警告文本" xfId="22" builtinId="11"/>
    <cellStyle name="常规 30" xfId="23"/>
    <cellStyle name="常规 25" xfId="24"/>
    <cellStyle name="常规 10 19" xfId="25"/>
    <cellStyle name="常规 5 2" xfId="26"/>
    <cellStyle name="标题" xfId="27" builtinId="15"/>
    <cellStyle name="常规 16 4" xfId="28"/>
    <cellStyle name="常规 12" xfId="29"/>
    <cellStyle name="常规 10 11" xfId="30"/>
    <cellStyle name="解释性文本" xfId="31" builtinId="53"/>
    <cellStyle name="标题 1" xfId="32" builtinId="16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常规 5 17" xfId="37"/>
    <cellStyle name="输出" xfId="38" builtinId="21"/>
    <cellStyle name="常规 31" xfId="39"/>
    <cellStyle name="常规 26" xfId="40"/>
    <cellStyle name="计算" xfId="41" builtinId="22"/>
    <cellStyle name="常规 13 5" xfId="42"/>
    <cellStyle name="检查单元格" xfId="43" builtinId="23"/>
    <cellStyle name="20% - 强调文字颜色 6" xfId="44" builtinId="50"/>
    <cellStyle name="强调文字颜色 2" xfId="45" builtinId="33"/>
    <cellStyle name="链接单元格" xfId="46" builtinId="24"/>
    <cellStyle name="常规 10 5" xfId="47"/>
    <cellStyle name="常规 15 8" xfId="48"/>
    <cellStyle name="汇总" xfId="49" builtinId="25"/>
    <cellStyle name="好" xfId="50" builtinId="26"/>
    <cellStyle name="常规 21" xfId="51"/>
    <cellStyle name="常规 16 8" xfId="52"/>
    <cellStyle name="常规 16" xfId="53"/>
    <cellStyle name="常规 10 15" xfId="54"/>
    <cellStyle name="适中" xfId="55" builtinId="28"/>
    <cellStyle name="20% - 强调文字颜色 5" xfId="56" builtinId="46"/>
    <cellStyle name="强调文字颜色 1" xfId="57" builtinId="29"/>
    <cellStyle name="20% - 强调文字颜色 1" xfId="58" builtinId="30"/>
    <cellStyle name="常规 15 19" xfId="59"/>
    <cellStyle name="40% - 强调文字颜色 1" xfId="60" builtinId="31"/>
    <cellStyle name="20% - 强调文字颜色 2" xfId="61" builtinId="34"/>
    <cellStyle name="40% - 强调文字颜色 2" xfId="62" builtinId="35"/>
    <cellStyle name="强调文字颜色 3" xfId="63" builtinId="37"/>
    <cellStyle name="强调文字颜色 4" xfId="64" builtinId="41"/>
    <cellStyle name="20% - 强调文字颜色 4" xfId="65" builtinId="42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常规 16 2" xfId="71"/>
    <cellStyle name="常规 10" xfId="72"/>
    <cellStyle name="40% - 强调文字颜色 6" xfId="73" builtinId="51"/>
    <cellStyle name="常规 10 2" xfId="74"/>
    <cellStyle name="60% - 强调文字颜色 6" xfId="75" builtinId="52"/>
    <cellStyle name="常规 16 3" xfId="76"/>
    <cellStyle name="常规 11" xfId="77"/>
    <cellStyle name="常规 10 10" xfId="78"/>
    <cellStyle name="常规 16 5" xfId="79"/>
    <cellStyle name="常规 13" xfId="80"/>
    <cellStyle name="常规 10 12" xfId="81"/>
    <cellStyle name="常规 16 6" xfId="82"/>
    <cellStyle name="常规 14" xfId="83"/>
    <cellStyle name="常规 10 13" xfId="84"/>
    <cellStyle name="常规 20" xfId="85"/>
    <cellStyle name="常规 16 7" xfId="86"/>
    <cellStyle name="常规 15" xfId="87"/>
    <cellStyle name="常规 10 14" xfId="88"/>
    <cellStyle name="常规 22" xfId="89"/>
    <cellStyle name="常规 17" xfId="90"/>
    <cellStyle name="常规 16 9" xfId="91"/>
    <cellStyle name="常规 10 16" xfId="92"/>
    <cellStyle name="常规 23" xfId="93"/>
    <cellStyle name="常规 18" xfId="94"/>
    <cellStyle name="常规 10 17" xfId="95"/>
    <cellStyle name="常规 24" xfId="96"/>
    <cellStyle name="常规 19" xfId="97"/>
    <cellStyle name="常规 10 18" xfId="98"/>
    <cellStyle name="常规 10 4" xfId="99"/>
    <cellStyle name="常规 10 6" xfId="100"/>
    <cellStyle name="常规 10 7" xfId="101"/>
    <cellStyle name="常规 10 8" xfId="102"/>
    <cellStyle name="常规 10 9" xfId="103"/>
    <cellStyle name="常规 13 10" xfId="104"/>
    <cellStyle name="常规 13 11" xfId="105"/>
    <cellStyle name="常规 13 12" xfId="106"/>
    <cellStyle name="常规 13 13" xfId="107"/>
    <cellStyle name="常规 13 14" xfId="108"/>
    <cellStyle name="常规 13 15" xfId="109"/>
    <cellStyle name="常规 13 16" xfId="110"/>
    <cellStyle name="常规 13 17" xfId="111"/>
    <cellStyle name="常规 13 18" xfId="112"/>
    <cellStyle name="常规 13 19" xfId="113"/>
    <cellStyle name="常规 13 2" xfId="114"/>
    <cellStyle name="常规 13 3" xfId="115"/>
    <cellStyle name="常规 13 4" xfId="116"/>
    <cellStyle name="常规 13 6" xfId="117"/>
    <cellStyle name="常规 13 7" xfId="118"/>
    <cellStyle name="常规 13 8" xfId="119"/>
    <cellStyle name="常规 13 9" xfId="120"/>
    <cellStyle name="常规 14 10" xfId="121"/>
    <cellStyle name="常规 14 11" xfId="122"/>
    <cellStyle name="常规 14 12" xfId="123"/>
    <cellStyle name="常规 14 13" xfId="124"/>
    <cellStyle name="常规 14 14" xfId="125"/>
    <cellStyle name="常规 14 15" xfId="126"/>
    <cellStyle name="常规 14 16" xfId="127"/>
    <cellStyle name="常规 14 17" xfId="128"/>
    <cellStyle name="常规 14 18" xfId="129"/>
    <cellStyle name="常规 14 19" xfId="130"/>
    <cellStyle name="常规 14 2" xfId="131"/>
    <cellStyle name="常规 14 3" xfId="132"/>
    <cellStyle name="常规 14 4" xfId="133"/>
    <cellStyle name="常规 14 5" xfId="134"/>
    <cellStyle name="常规 14 6" xfId="135"/>
    <cellStyle name="常规 14 7" xfId="136"/>
    <cellStyle name="常规 14 8" xfId="137"/>
    <cellStyle name="常规 14 9" xfId="138"/>
    <cellStyle name="常规 15 10" xfId="139"/>
    <cellStyle name="常规 15 11" xfId="140"/>
    <cellStyle name="常规 15 12" xfId="141"/>
    <cellStyle name="常规 15 13" xfId="142"/>
    <cellStyle name="常规 15 14" xfId="143"/>
    <cellStyle name="常规 15 15" xfId="144"/>
    <cellStyle name="常规 15 16" xfId="145"/>
    <cellStyle name="常规 15 17" xfId="146"/>
    <cellStyle name="常规 15 18" xfId="147"/>
    <cellStyle name="常规 15 2" xfId="148"/>
    <cellStyle name="常规 15 3" xfId="149"/>
    <cellStyle name="常规 15 4" xfId="150"/>
    <cellStyle name="常规 15 5" xfId="151"/>
    <cellStyle name="常规 15 6" xfId="152"/>
    <cellStyle name="常规 15 7" xfId="153"/>
    <cellStyle name="常规 15 9" xfId="154"/>
    <cellStyle name="常规 16 10" xfId="155"/>
    <cellStyle name="常规 16 11" xfId="156"/>
    <cellStyle name="常规 16 12" xfId="157"/>
    <cellStyle name="常规 16 13" xfId="158"/>
    <cellStyle name="常规 16 14" xfId="159"/>
    <cellStyle name="常规 16 15" xfId="160"/>
    <cellStyle name="常规 16 16" xfId="161"/>
    <cellStyle name="常规 16 17" xfId="162"/>
    <cellStyle name="常规 16 18" xfId="163"/>
    <cellStyle name="常规 16 19" xfId="164"/>
    <cellStyle name="常规 2" xfId="165"/>
    <cellStyle name="常规 2 10" xfId="166"/>
    <cellStyle name="常规 2 11" xfId="167"/>
    <cellStyle name="常规_Sheet1" xfId="168"/>
    <cellStyle name="常规 2 12" xfId="169"/>
    <cellStyle name="常规 2 13" xfId="170"/>
    <cellStyle name="常规 2 14" xfId="171"/>
    <cellStyle name="常规 2 20" xfId="172"/>
    <cellStyle name="常规 2 15" xfId="173"/>
    <cellStyle name="常规 2 21" xfId="174"/>
    <cellStyle name="常规 2 16" xfId="175"/>
    <cellStyle name="常规 2 22" xfId="176"/>
    <cellStyle name="常规 2 17" xfId="177"/>
    <cellStyle name="常规 2 23" xfId="178"/>
    <cellStyle name="常规 2 18" xfId="179"/>
    <cellStyle name="常规 2 19" xfId="180"/>
    <cellStyle name="常规 2 2" xfId="181"/>
    <cellStyle name="常规 2 3" xfId="182"/>
    <cellStyle name="常规 2 4" xfId="183"/>
    <cellStyle name="常规 2 5" xfId="184"/>
    <cellStyle name="常规 2 6" xfId="185"/>
    <cellStyle name="常规 2 7" xfId="186"/>
    <cellStyle name="常规 2 8" xfId="187"/>
    <cellStyle name="常规 2 9" xfId="188"/>
    <cellStyle name="常规 32" xfId="189"/>
    <cellStyle name="常规 27" xfId="190"/>
    <cellStyle name="常规 33" xfId="191"/>
    <cellStyle name="常规 28" xfId="192"/>
    <cellStyle name="常规 34" xfId="193"/>
    <cellStyle name="常规 29" xfId="194"/>
    <cellStyle name="常规 6 10" xfId="195"/>
    <cellStyle name="常规 3" xfId="196"/>
    <cellStyle name="常规 40" xfId="197"/>
    <cellStyle name="常规 35" xfId="198"/>
    <cellStyle name="常规 41" xfId="199"/>
    <cellStyle name="常规 36" xfId="200"/>
    <cellStyle name="常规 42" xfId="201"/>
    <cellStyle name="常规 37" xfId="202"/>
    <cellStyle name="常规 38" xfId="203"/>
    <cellStyle name="常规 6 11" xfId="204"/>
    <cellStyle name="常规 4" xfId="205"/>
    <cellStyle name="常规 6 12" xfId="206"/>
    <cellStyle name="常规 5" xfId="207"/>
    <cellStyle name="常规 5 10" xfId="208"/>
    <cellStyle name="常规 5 11" xfId="209"/>
    <cellStyle name="常规 5 12" xfId="210"/>
    <cellStyle name="常规 5 13" xfId="211"/>
    <cellStyle name="常规 5 14" xfId="212"/>
    <cellStyle name="常规 5 15" xfId="213"/>
    <cellStyle name="常规 5 16" xfId="214"/>
    <cellStyle name="常规 5 18" xfId="215"/>
    <cellStyle name="常规 5 19" xfId="216"/>
    <cellStyle name="常规 5 3" xfId="217"/>
    <cellStyle name="常规 5 4" xfId="218"/>
    <cellStyle name="常规 5 5" xfId="219"/>
    <cellStyle name="常规 5 6" xfId="220"/>
    <cellStyle name="常规 5 7" xfId="221"/>
    <cellStyle name="常规 5 8" xfId="222"/>
    <cellStyle name="常规 5 9" xfId="223"/>
    <cellStyle name="常规 7" xfId="224"/>
    <cellStyle name="常规 6 14" xfId="225"/>
    <cellStyle name="常规 8" xfId="226"/>
    <cellStyle name="常规 6 15" xfId="227"/>
    <cellStyle name="常规 9" xfId="228"/>
    <cellStyle name="常规 6 16" xfId="229"/>
    <cellStyle name="常规 6 17" xfId="230"/>
    <cellStyle name="常规 6 18" xfId="231"/>
    <cellStyle name="常规 6 19" xfId="232"/>
    <cellStyle name="常规 7 18" xfId="233"/>
    <cellStyle name="常规 6 2" xfId="234"/>
    <cellStyle name="常规 7 19" xfId="235"/>
    <cellStyle name="常规 6 3" xfId="236"/>
    <cellStyle name="常规 6 4" xfId="237"/>
    <cellStyle name="常规 6 6" xfId="238"/>
    <cellStyle name="常规 6 7" xfId="239"/>
    <cellStyle name="常规 6 8" xfId="240"/>
    <cellStyle name="常规 6 9" xfId="241"/>
    <cellStyle name="常规 7 10" xfId="242"/>
    <cellStyle name="常规 7 11" xfId="243"/>
    <cellStyle name="常规 7 12" xfId="244"/>
    <cellStyle name="常规 7 13" xfId="245"/>
    <cellStyle name="常规 7 14" xfId="246"/>
    <cellStyle name="常规 7 15" xfId="247"/>
    <cellStyle name="常规 7 16" xfId="248"/>
    <cellStyle name="常规 7 17" xfId="249"/>
    <cellStyle name="常规 7 2" xfId="250"/>
    <cellStyle name="常规 7 4" xfId="251"/>
    <cellStyle name="常规 7 5" xfId="252"/>
    <cellStyle name="常规 7 6" xfId="253"/>
    <cellStyle name="常规 7 7" xfId="254"/>
    <cellStyle name="常规 7 8" xfId="255"/>
    <cellStyle name="常规 7 9" xfId="256"/>
    <cellStyle name="常规_莲湖区12批60户联审" xfId="2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F14" sqref="F14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9" width="9.5" style="1" customWidth="1"/>
    <col min="10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51" t="s">
        <v>11</v>
      </c>
    </row>
    <row r="4" spans="1:11">
      <c r="A4" s="9">
        <v>1</v>
      </c>
      <c r="B4" s="10" t="s">
        <v>12</v>
      </c>
      <c r="C4" s="11" t="s">
        <v>13</v>
      </c>
      <c r="D4" s="11" t="s">
        <v>14</v>
      </c>
      <c r="E4" s="10" t="s">
        <v>15</v>
      </c>
      <c r="F4" s="12" t="s">
        <v>16</v>
      </c>
      <c r="G4" s="13" t="s">
        <v>17</v>
      </c>
      <c r="H4" s="13" t="s">
        <v>18</v>
      </c>
      <c r="I4" s="9">
        <f>26400/12</f>
        <v>2200</v>
      </c>
      <c r="J4" s="10" t="s">
        <v>19</v>
      </c>
      <c r="K4" s="50" t="s">
        <v>20</v>
      </c>
    </row>
    <row r="5" spans="1:11">
      <c r="A5" s="9">
        <v>2</v>
      </c>
      <c r="B5" s="10" t="s">
        <v>12</v>
      </c>
      <c r="C5" s="14" t="s">
        <v>21</v>
      </c>
      <c r="D5" s="14" t="s">
        <v>22</v>
      </c>
      <c r="E5" s="10" t="s">
        <v>15</v>
      </c>
      <c r="F5" s="12" t="s">
        <v>23</v>
      </c>
      <c r="G5" s="15" t="s">
        <v>24</v>
      </c>
      <c r="H5" s="15" t="s">
        <v>25</v>
      </c>
      <c r="I5" s="9">
        <f>38400/12</f>
        <v>3200</v>
      </c>
      <c r="J5" s="10" t="s">
        <v>26</v>
      </c>
      <c r="K5" s="50" t="s">
        <v>20</v>
      </c>
    </row>
    <row r="6" spans="1:11">
      <c r="A6" s="9"/>
      <c r="B6" s="10" t="s">
        <v>27</v>
      </c>
      <c r="C6" s="14" t="s">
        <v>28</v>
      </c>
      <c r="D6" s="14" t="s">
        <v>14</v>
      </c>
      <c r="E6" s="10" t="s">
        <v>29</v>
      </c>
      <c r="F6" s="12" t="s">
        <v>30</v>
      </c>
      <c r="G6" s="15" t="s">
        <v>31</v>
      </c>
      <c r="H6" s="15" t="s">
        <v>32</v>
      </c>
      <c r="I6" s="9">
        <f>37200/12</f>
        <v>3100</v>
      </c>
      <c r="J6" s="10" t="s">
        <v>26</v>
      </c>
      <c r="K6" s="52"/>
    </row>
    <row r="7" spans="1:11">
      <c r="A7" s="9"/>
      <c r="B7" s="10" t="s">
        <v>33</v>
      </c>
      <c r="C7" s="14" t="s">
        <v>34</v>
      </c>
      <c r="D7" s="14" t="s">
        <v>22</v>
      </c>
      <c r="E7" s="10" t="s">
        <v>35</v>
      </c>
      <c r="F7" s="12" t="s">
        <v>36</v>
      </c>
      <c r="G7" s="15" t="s">
        <v>37</v>
      </c>
      <c r="H7" s="15" t="s">
        <v>25</v>
      </c>
      <c r="I7" s="9"/>
      <c r="J7" s="10" t="s">
        <v>19</v>
      </c>
      <c r="K7" s="52"/>
    </row>
    <row r="8" hidden="1" spans="1:11">
      <c r="A8" s="16">
        <v>4</v>
      </c>
      <c r="B8" s="17" t="s">
        <v>12</v>
      </c>
      <c r="C8" s="17"/>
      <c r="D8" s="17"/>
      <c r="E8" s="17" t="s">
        <v>15</v>
      </c>
      <c r="F8" s="12" t="s">
        <v>38</v>
      </c>
      <c r="G8" s="18"/>
      <c r="H8" s="16"/>
      <c r="I8" s="16"/>
      <c r="J8" s="17"/>
      <c r="K8" s="53"/>
    </row>
    <row r="9" spans="1:11">
      <c r="A9" s="9">
        <v>3</v>
      </c>
      <c r="B9" s="10" t="s">
        <v>12</v>
      </c>
      <c r="C9" s="19" t="s">
        <v>39</v>
      </c>
      <c r="D9" s="19" t="s">
        <v>14</v>
      </c>
      <c r="E9" s="10" t="s">
        <v>15</v>
      </c>
      <c r="F9" s="12" t="s">
        <v>40</v>
      </c>
      <c r="G9" s="20" t="s">
        <v>41</v>
      </c>
      <c r="H9" s="20" t="s">
        <v>42</v>
      </c>
      <c r="I9" s="9">
        <f>23000/12</f>
        <v>1916.66666666667</v>
      </c>
      <c r="J9" s="10" t="s">
        <v>26</v>
      </c>
      <c r="K9" s="50" t="s">
        <v>43</v>
      </c>
    </row>
    <row r="10" spans="1:11">
      <c r="A10" s="9"/>
      <c r="B10" s="10" t="s">
        <v>27</v>
      </c>
      <c r="C10" s="19" t="s">
        <v>44</v>
      </c>
      <c r="D10" s="19" t="s">
        <v>22</v>
      </c>
      <c r="E10" s="10" t="s">
        <v>29</v>
      </c>
      <c r="F10" s="12" t="s">
        <v>45</v>
      </c>
      <c r="G10" s="20" t="s">
        <v>46</v>
      </c>
      <c r="H10" s="20" t="s">
        <v>42</v>
      </c>
      <c r="I10" s="9">
        <f>36000/12</f>
        <v>3000</v>
      </c>
      <c r="J10" s="10" t="s">
        <v>26</v>
      </c>
      <c r="K10" s="52"/>
    </row>
    <row r="11" spans="1:11">
      <c r="A11" s="21">
        <v>4</v>
      </c>
      <c r="B11" s="22" t="s">
        <v>12</v>
      </c>
      <c r="C11" s="23" t="s">
        <v>47</v>
      </c>
      <c r="D11" s="23" t="s">
        <v>22</v>
      </c>
      <c r="E11" s="23" t="s">
        <v>15</v>
      </c>
      <c r="F11" s="12" t="s">
        <v>48</v>
      </c>
      <c r="G11" s="23" t="s">
        <v>49</v>
      </c>
      <c r="H11" s="24" t="s">
        <v>50</v>
      </c>
      <c r="I11" s="54">
        <f>57912/12</f>
        <v>4826</v>
      </c>
      <c r="J11" s="55" t="s">
        <v>26</v>
      </c>
      <c r="K11" s="50" t="s">
        <v>51</v>
      </c>
    </row>
    <row r="12" spans="1:11">
      <c r="A12" s="21"/>
      <c r="B12" s="22" t="s">
        <v>27</v>
      </c>
      <c r="C12" s="23" t="s">
        <v>52</v>
      </c>
      <c r="D12" s="23" t="s">
        <v>14</v>
      </c>
      <c r="E12" s="23" t="s">
        <v>29</v>
      </c>
      <c r="F12" s="12" t="s">
        <v>53</v>
      </c>
      <c r="G12" s="25" t="s">
        <v>37</v>
      </c>
      <c r="H12" s="24" t="s">
        <v>54</v>
      </c>
      <c r="I12" s="22" t="s">
        <v>55</v>
      </c>
      <c r="J12" s="55" t="s">
        <v>26</v>
      </c>
      <c r="K12" s="52"/>
    </row>
    <row r="13" spans="1:11">
      <c r="A13" s="21"/>
      <c r="B13" s="22" t="s">
        <v>33</v>
      </c>
      <c r="C13" s="23" t="s">
        <v>56</v>
      </c>
      <c r="D13" s="23" t="s">
        <v>14</v>
      </c>
      <c r="E13" s="10" t="s">
        <v>35</v>
      </c>
      <c r="F13" s="12" t="s">
        <v>57</v>
      </c>
      <c r="G13" s="25" t="s">
        <v>37</v>
      </c>
      <c r="H13" s="24" t="s">
        <v>50</v>
      </c>
      <c r="I13" s="22" t="s">
        <v>55</v>
      </c>
      <c r="J13" s="55" t="s">
        <v>19</v>
      </c>
      <c r="K13" s="52"/>
    </row>
    <row r="14" spans="1:11">
      <c r="A14" s="26" t="s">
        <v>58</v>
      </c>
      <c r="B14" s="26" t="s">
        <v>12</v>
      </c>
      <c r="C14" s="26" t="s">
        <v>59</v>
      </c>
      <c r="D14" s="26" t="s">
        <v>22</v>
      </c>
      <c r="E14" s="26" t="s">
        <v>15</v>
      </c>
      <c r="F14" s="12" t="s">
        <v>60</v>
      </c>
      <c r="G14" s="26" t="s">
        <v>61</v>
      </c>
      <c r="H14" s="26" t="s">
        <v>25</v>
      </c>
      <c r="I14" s="52">
        <f>42000/12</f>
        <v>3500</v>
      </c>
      <c r="J14" s="56" t="s">
        <v>19</v>
      </c>
      <c r="K14" s="50" t="s">
        <v>20</v>
      </c>
    </row>
    <row r="15" spans="1:11">
      <c r="A15" s="27" t="s">
        <v>62</v>
      </c>
      <c r="B15" s="28" t="s">
        <v>12</v>
      </c>
      <c r="C15" s="28" t="s">
        <v>63</v>
      </c>
      <c r="D15" s="28" t="s">
        <v>22</v>
      </c>
      <c r="E15" s="28" t="s">
        <v>15</v>
      </c>
      <c r="F15" s="12" t="s">
        <v>64</v>
      </c>
      <c r="G15" s="29" t="s">
        <v>65</v>
      </c>
      <c r="H15" s="29" t="s">
        <v>25</v>
      </c>
      <c r="I15" s="52">
        <f>40000/12</f>
        <v>3333.33333333333</v>
      </c>
      <c r="J15" s="57" t="s">
        <v>19</v>
      </c>
      <c r="K15" s="50" t="s">
        <v>20</v>
      </c>
    </row>
    <row r="16" spans="1:11">
      <c r="A16" s="30" t="s">
        <v>66</v>
      </c>
      <c r="B16" s="31" t="s">
        <v>12</v>
      </c>
      <c r="C16" s="31" t="s">
        <v>67</v>
      </c>
      <c r="D16" s="31" t="s">
        <v>14</v>
      </c>
      <c r="E16" s="31" t="s">
        <v>15</v>
      </c>
      <c r="F16" s="12" t="s">
        <v>68</v>
      </c>
      <c r="G16" s="31" t="s">
        <v>69</v>
      </c>
      <c r="H16" s="32" t="s">
        <v>25</v>
      </c>
      <c r="I16" s="52">
        <f>40800/12</f>
        <v>3400</v>
      </c>
      <c r="J16" s="58" t="s">
        <v>19</v>
      </c>
      <c r="K16" s="50" t="s">
        <v>20</v>
      </c>
    </row>
    <row r="17" spans="1:11">
      <c r="A17" s="33">
        <v>8</v>
      </c>
      <c r="B17" s="34" t="s">
        <v>12</v>
      </c>
      <c r="C17" s="34" t="s">
        <v>70</v>
      </c>
      <c r="D17" s="34" t="s">
        <v>14</v>
      </c>
      <c r="E17" s="34" t="s">
        <v>15</v>
      </c>
      <c r="F17" s="12" t="s">
        <v>71</v>
      </c>
      <c r="G17" s="35" t="s">
        <v>72</v>
      </c>
      <c r="H17" s="36" t="s">
        <v>73</v>
      </c>
      <c r="I17" s="52">
        <f>37200/12</f>
        <v>3100</v>
      </c>
      <c r="J17" s="59" t="s">
        <v>26</v>
      </c>
      <c r="K17" s="50" t="s">
        <v>43</v>
      </c>
    </row>
    <row r="18" spans="1:11">
      <c r="A18" s="33"/>
      <c r="B18" s="34" t="s">
        <v>27</v>
      </c>
      <c r="C18" s="34" t="s">
        <v>74</v>
      </c>
      <c r="D18" s="34" t="s">
        <v>22</v>
      </c>
      <c r="E18" s="34" t="s">
        <v>29</v>
      </c>
      <c r="F18" s="12" t="s">
        <v>75</v>
      </c>
      <c r="G18" s="35" t="s">
        <v>72</v>
      </c>
      <c r="H18" s="36" t="s">
        <v>76</v>
      </c>
      <c r="I18" s="52">
        <f>42000/12</f>
        <v>3500</v>
      </c>
      <c r="J18" s="59" t="s">
        <v>26</v>
      </c>
      <c r="K18" s="52"/>
    </row>
    <row r="19" spans="1:11">
      <c r="A19" s="33"/>
      <c r="B19" s="34" t="s">
        <v>33</v>
      </c>
      <c r="C19" s="34" t="s">
        <v>77</v>
      </c>
      <c r="D19" s="34" t="s">
        <v>22</v>
      </c>
      <c r="E19" s="34" t="s">
        <v>35</v>
      </c>
      <c r="F19" s="12" t="s">
        <v>78</v>
      </c>
      <c r="G19" s="36" t="s">
        <v>79</v>
      </c>
      <c r="H19" s="36" t="s">
        <v>76</v>
      </c>
      <c r="I19" s="52"/>
      <c r="J19" s="59" t="s">
        <v>19</v>
      </c>
      <c r="K19" s="52"/>
    </row>
    <row r="20" spans="1:11">
      <c r="A20" s="33"/>
      <c r="B20" s="34" t="s">
        <v>80</v>
      </c>
      <c r="C20" s="34" t="s">
        <v>81</v>
      </c>
      <c r="D20" s="34" t="s">
        <v>14</v>
      </c>
      <c r="E20" s="34" t="s">
        <v>35</v>
      </c>
      <c r="F20" s="12" t="s">
        <v>82</v>
      </c>
      <c r="G20" s="35"/>
      <c r="H20" s="36" t="s">
        <v>76</v>
      </c>
      <c r="I20" s="52"/>
      <c r="J20" s="59" t="s">
        <v>19</v>
      </c>
      <c r="K20" s="52"/>
    </row>
    <row r="21" spans="1:11">
      <c r="A21" s="37">
        <v>9</v>
      </c>
      <c r="B21" s="38" t="s">
        <v>12</v>
      </c>
      <c r="C21" s="38" t="s">
        <v>83</v>
      </c>
      <c r="D21" s="38" t="s">
        <v>14</v>
      </c>
      <c r="E21" s="38" t="s">
        <v>15</v>
      </c>
      <c r="F21" s="12" t="s">
        <v>84</v>
      </c>
      <c r="G21" s="38" t="s">
        <v>85</v>
      </c>
      <c r="H21" s="39" t="s">
        <v>86</v>
      </c>
      <c r="I21" s="52">
        <f>36000/12</f>
        <v>3000</v>
      </c>
      <c r="J21" s="60" t="s">
        <v>19</v>
      </c>
      <c r="K21" s="50" t="s">
        <v>43</v>
      </c>
    </row>
    <row r="22" ht="27" spans="1:11">
      <c r="A22" s="40">
        <v>10</v>
      </c>
      <c r="B22" s="40" t="s">
        <v>12</v>
      </c>
      <c r="C22" s="40" t="s">
        <v>87</v>
      </c>
      <c r="D22" s="40" t="s">
        <v>14</v>
      </c>
      <c r="E22" s="40" t="s">
        <v>15</v>
      </c>
      <c r="F22" s="12" t="s">
        <v>88</v>
      </c>
      <c r="G22" s="41" t="s">
        <v>89</v>
      </c>
      <c r="H22" s="41" t="s">
        <v>90</v>
      </c>
      <c r="I22" s="52">
        <f>29600/12</f>
        <v>2466.66666666667</v>
      </c>
      <c r="J22" s="61" t="s">
        <v>91</v>
      </c>
      <c r="K22" s="50" t="s">
        <v>43</v>
      </c>
    </row>
    <row r="23" spans="1:11">
      <c r="A23" s="40"/>
      <c r="B23" s="40" t="s">
        <v>27</v>
      </c>
      <c r="C23" s="40" t="s">
        <v>92</v>
      </c>
      <c r="D23" s="40" t="s">
        <v>22</v>
      </c>
      <c r="E23" s="40" t="s">
        <v>35</v>
      </c>
      <c r="F23" s="12" t="s">
        <v>93</v>
      </c>
      <c r="G23" s="41"/>
      <c r="H23" s="41" t="s">
        <v>94</v>
      </c>
      <c r="I23" s="52"/>
      <c r="J23" s="61" t="s">
        <v>19</v>
      </c>
      <c r="K23" s="52"/>
    </row>
    <row r="24" spans="1:11">
      <c r="A24" s="42">
        <v>11</v>
      </c>
      <c r="B24" s="43" t="s">
        <v>12</v>
      </c>
      <c r="C24" s="43" t="s">
        <v>95</v>
      </c>
      <c r="D24" s="43" t="s">
        <v>14</v>
      </c>
      <c r="E24" s="43" t="s">
        <v>15</v>
      </c>
      <c r="F24" s="12" t="s">
        <v>96</v>
      </c>
      <c r="G24" s="44" t="s">
        <v>37</v>
      </c>
      <c r="H24" s="45" t="s">
        <v>97</v>
      </c>
      <c r="I24" s="52">
        <f>37200/12</f>
        <v>3100</v>
      </c>
      <c r="J24" s="62" t="s">
        <v>26</v>
      </c>
      <c r="K24" s="50" t="s">
        <v>43</v>
      </c>
    </row>
    <row r="25" spans="1:11">
      <c r="A25" s="42"/>
      <c r="B25" s="43" t="s">
        <v>27</v>
      </c>
      <c r="C25" s="43" t="s">
        <v>98</v>
      </c>
      <c r="D25" s="43" t="s">
        <v>22</v>
      </c>
      <c r="E25" s="43" t="s">
        <v>29</v>
      </c>
      <c r="F25" s="12" t="s">
        <v>99</v>
      </c>
      <c r="G25" s="44" t="s">
        <v>37</v>
      </c>
      <c r="H25" s="45" t="s">
        <v>100</v>
      </c>
      <c r="I25" s="52">
        <f>39600/12</f>
        <v>3300</v>
      </c>
      <c r="J25" s="62" t="s">
        <v>26</v>
      </c>
      <c r="K25" s="52"/>
    </row>
    <row r="26" spans="1:11">
      <c r="A26" s="42"/>
      <c r="B26" s="43" t="s">
        <v>33</v>
      </c>
      <c r="C26" s="43" t="s">
        <v>101</v>
      </c>
      <c r="D26" s="43" t="s">
        <v>22</v>
      </c>
      <c r="E26" s="43" t="s">
        <v>35</v>
      </c>
      <c r="F26" s="12" t="s">
        <v>102</v>
      </c>
      <c r="G26" s="44" t="s">
        <v>37</v>
      </c>
      <c r="H26" s="45" t="s">
        <v>100</v>
      </c>
      <c r="I26" s="52"/>
      <c r="J26" s="62" t="s">
        <v>19</v>
      </c>
      <c r="K26" s="52"/>
    </row>
    <row r="27" spans="1:11">
      <c r="A27" s="46">
        <v>12</v>
      </c>
      <c r="B27" s="47" t="s">
        <v>12</v>
      </c>
      <c r="C27" s="48" t="s">
        <v>103</v>
      </c>
      <c r="D27" s="48" t="s">
        <v>22</v>
      </c>
      <c r="E27" s="48" t="s">
        <v>15</v>
      </c>
      <c r="F27" s="12" t="s">
        <v>104</v>
      </c>
      <c r="G27" s="48" t="s">
        <v>105</v>
      </c>
      <c r="H27" s="49" t="s">
        <v>97</v>
      </c>
      <c r="I27" s="52">
        <f>37200/12</f>
        <v>3100</v>
      </c>
      <c r="J27" s="63" t="s">
        <v>19</v>
      </c>
      <c r="K27" s="50" t="s">
        <v>43</v>
      </c>
    </row>
    <row r="28" spans="1:11">
      <c r="A28" s="46">
        <v>13</v>
      </c>
      <c r="B28" s="47" t="s">
        <v>12</v>
      </c>
      <c r="C28" s="50" t="s">
        <v>106</v>
      </c>
      <c r="D28" s="50" t="s">
        <v>22</v>
      </c>
      <c r="E28" s="50" t="s">
        <v>15</v>
      </c>
      <c r="F28" s="12" t="s">
        <v>107</v>
      </c>
      <c r="G28" s="50" t="s">
        <v>108</v>
      </c>
      <c r="H28" s="50" t="s">
        <v>109</v>
      </c>
      <c r="I28" s="52">
        <f>44100/12</f>
        <v>3675</v>
      </c>
      <c r="J28" s="63" t="s">
        <v>19</v>
      </c>
      <c r="K28" s="50" t="s">
        <v>110</v>
      </c>
    </row>
    <row r="29" spans="1:12">
      <c r="A29" s="46">
        <v>14</v>
      </c>
      <c r="B29" s="47" t="s">
        <v>12</v>
      </c>
      <c r="C29" s="50" t="s">
        <v>111</v>
      </c>
      <c r="D29" s="50" t="s">
        <v>14</v>
      </c>
      <c r="E29" s="50" t="s">
        <v>15</v>
      </c>
      <c r="F29" s="12" t="s">
        <v>112</v>
      </c>
      <c r="G29" s="50" t="s">
        <v>113</v>
      </c>
      <c r="H29" s="50" t="s">
        <v>114</v>
      </c>
      <c r="I29" s="52">
        <f>42000/12</f>
        <v>3500</v>
      </c>
      <c r="J29" s="50" t="s">
        <v>19</v>
      </c>
      <c r="K29" s="50" t="s">
        <v>20</v>
      </c>
      <c r="L29" s="64"/>
    </row>
  </sheetData>
  <mergeCells count="14">
    <mergeCell ref="A1:J1"/>
    <mergeCell ref="A2:J2"/>
    <mergeCell ref="A5:A7"/>
    <mergeCell ref="A9:A10"/>
    <mergeCell ref="A11:A13"/>
    <mergeCell ref="A17:A20"/>
    <mergeCell ref="A22:A23"/>
    <mergeCell ref="A24:A26"/>
    <mergeCell ref="K5:K7"/>
    <mergeCell ref="K9:K10"/>
    <mergeCell ref="K11:K13"/>
    <mergeCell ref="K17:K20"/>
    <mergeCell ref="K22:K23"/>
    <mergeCell ref="K24:K2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2018-10-29T00:57:00Z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