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<sst xmlns="http://schemas.openxmlformats.org/spreadsheetml/2006/main" count="83">
  <si>
    <t>西安市保障性住房（限价房）资格联审信息表第000批（原表）</t>
  </si>
  <si>
    <t>基本信息（未央区 第 145 批 共 7 户，计 17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</si>
  <si>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</si>
  <si>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</si>
  <si>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</si>
  <si>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</si>
  <si>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</si>
  <si>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</si>
  <si>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</si>
  <si>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</si>
  <si>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</si>
  <si>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</si>
  <si>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</si>
  <si>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成蕾</t>
  </si>
  <si>
    <t>女</t>
  </si>
  <si>
    <t>本人</t>
  </si>
  <si>
    <t>610112****11270522</t>
  </si>
  <si>
    <t>灞桥区十里铺街道十里铺社区</t>
  </si>
  <si>
    <t>未央区辛家庙</t>
  </si>
  <si>
    <t>未婚</t>
  </si>
  <si>
    <t>辛家庙</t>
  </si>
  <si>
    <t>张健康</t>
  </si>
  <si>
    <t>男</t>
  </si>
  <si>
    <t>610324****04212312</t>
  </si>
  <si>
    <t>陕西新翔电子科技有限公司</t>
  </si>
  <si>
    <t>宝鸡市扶风县太白乡长命寺村</t>
  </si>
  <si>
    <t>已婚</t>
  </si>
  <si>
    <t>成员1</t>
  </si>
  <si>
    <t>张莉娟</t>
  </si>
  <si>
    <t>配偶</t>
  </si>
  <si>
    <t>610324****09262343</t>
  </si>
  <si>
    <t>无</t>
  </si>
  <si>
    <t>成员2</t>
  </si>
  <si>
    <t>张露丹</t>
  </si>
  <si>
    <t>子女</t>
  </si>
  <si>
    <t>610324****07112022</t>
  </si>
  <si>
    <t>****</t>
  </si>
  <si>
    <t>郑国强</t>
  </si>
  <si>
    <t>142703****12083319</t>
  </si>
  <si>
    <t>西安雨霖山企业文化</t>
  </si>
  <si>
    <t>徐家湾办事处渭滨路</t>
  </si>
  <si>
    <t>徐家湾</t>
  </si>
  <si>
    <t>牛晓霞</t>
  </si>
  <si>
    <t>142703****07300320</t>
  </si>
  <si>
    <t>山西省河津市铝基地朝霞区</t>
  </si>
  <si>
    <t>李璇</t>
  </si>
  <si>
    <t>610112****05232066</t>
  </si>
  <si>
    <t>未央区天和新府社区</t>
  </si>
  <si>
    <t>未央区徐家湾街办徐家湾社区</t>
  </si>
  <si>
    <t>周杨</t>
  </si>
  <si>
    <t>220283****02090331</t>
  </si>
  <si>
    <t>蒙红侠</t>
  </si>
  <si>
    <t>612129****11040044</t>
  </si>
  <si>
    <t>辛家庙西煤机社区</t>
  </si>
  <si>
    <t>离异</t>
  </si>
  <si>
    <t>董英杰</t>
  </si>
  <si>
    <t>610112****10083519</t>
  </si>
  <si>
    <t>郝媛利</t>
  </si>
  <si>
    <t>610426****02160064</t>
  </si>
  <si>
    <t>陕西康浩科工贸有限公司</t>
  </si>
  <si>
    <t>未央区未央宫街道青门新区</t>
  </si>
  <si>
    <t>未央宫</t>
  </si>
  <si>
    <t>景江辉</t>
  </si>
  <si>
    <t>610426****04184518</t>
  </si>
  <si>
    <t>陕西中联建筑工程有限公司</t>
  </si>
  <si>
    <t>永寿县永太乡车村106号</t>
  </si>
  <si>
    <t>景雨航</t>
  </si>
  <si>
    <t>610426****12010062</t>
  </si>
  <si>
    <t>永寿县监军镇西兰大街中段粮食局</t>
  </si>
  <si>
    <t>解博</t>
  </si>
  <si>
    <t>612526****03201817</t>
  </si>
  <si>
    <t>西安市西郊市政养护管理公司</t>
  </si>
  <si>
    <t>陕西省镇安镇县米粮镇丰河村一组</t>
  </si>
  <si>
    <t>朱家焕</t>
  </si>
  <si>
    <t>612526****11271820</t>
  </si>
  <si>
    <t>西安市莲湖清洁服务有限责任公司</t>
  </si>
  <si>
    <t>解紫悦</t>
  </si>
  <si>
    <t>612526****11251829</t>
  </si>
  <si>
    <t>国际商贸学校</t>
  </si>
  <si>
    <t>成员3</t>
  </si>
  <si>
    <t>解柯昕</t>
  </si>
  <si>
    <t>611025****09281718</t>
  </si>
  <si>
    <t>雁塔区3507小学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</si>
</sst>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4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仿宋_GB2312"/>
      <charset val="134"/>
    </font>
    <font>
      <sz val="14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0.5"/>
      <color indexed="8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8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2" fillId="14" borderId="4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2" fillId="22" borderId="6" applyNumberFormat="0" applyFon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10" borderId="3" applyNumberFormat="0" applyAlignment="0" applyProtection="0">
      <alignment vertical="center"/>
    </xf>
    <xf numFmtId="0" fontId="31" fillId="10" borderId="4" applyNumberFormat="0" applyAlignment="0" applyProtection="0">
      <alignment vertical="center"/>
    </xf>
    <xf numFmtId="0" fontId="43" fillId="33" borderId="10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0" fillId="1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0" borderId="0"/>
    <xf numFmtId="0" fontId="27" fillId="3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7" fillId="0" borderId="0"/>
    <xf numFmtId="0" fontId="27" fillId="2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/>
  </cellStyleXfs>
  <cellXfs count="47">
    <xf numFmtId="0" fontId="0" fillId="0" borderId="0" xfId="0">
      <alignment vertical="center"/>
    </xf>
    <xf numFmtId="0" fontId="0" fillId="0" borderId="0" xfId="0" applyAlignment="1"/>
    <xf numFmtId="0" fontId="0" fillId="0" borderId="0" xfId="0" applyNumberFormat="1" applyAlignment="1"/>
    <xf numFmtId="0" fontId="1" fillId="2" borderId="1" xfId="77" applyNumberFormat="1" applyFont="1" applyFill="1" applyBorder="1" applyAlignment="1">
      <alignment horizontal="center" vertical="center" wrapText="1"/>
    </xf>
    <xf numFmtId="0" fontId="2" fillId="2" borderId="1" xfId="77" applyFont="1" applyFill="1" applyBorder="1" applyAlignment="1">
      <alignment horizontal="center" vertical="center" wrapText="1"/>
    </xf>
    <xf numFmtId="0" fontId="3" fillId="2" borderId="1" xfId="77" applyFont="1" applyFill="1" applyBorder="1" applyAlignment="1">
      <alignment horizontal="center" vertical="center" wrapText="1"/>
    </xf>
    <xf numFmtId="0" fontId="3" fillId="2" borderId="1" xfId="77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64" applyFont="1" applyBorder="1" applyAlignment="1">
      <alignment horizontal="center" vertical="center" wrapText="1"/>
    </xf>
    <xf numFmtId="0" fontId="7" fillId="0" borderId="1" xfId="65" applyNumberFormat="1" applyFont="1" applyBorder="1" applyAlignment="1">
      <alignment horizontal="center" vertical="center"/>
    </xf>
    <xf numFmtId="0" fontId="7" fillId="0" borderId="1" xfId="65" applyFont="1" applyBorder="1" applyAlignment="1">
      <alignment horizontal="center" vertical="center" wrapText="1"/>
    </xf>
    <xf numFmtId="0" fontId="8" fillId="0" borderId="1" xfId="62" applyFont="1" applyBorder="1" applyAlignment="1">
      <alignment horizontal="center" vertical="center" wrapText="1"/>
    </xf>
    <xf numFmtId="0" fontId="9" fillId="0" borderId="1" xfId="62" applyFont="1" applyBorder="1" applyAlignment="1">
      <alignment horizontal="center" vertical="center" wrapText="1"/>
    </xf>
    <xf numFmtId="0" fontId="9" fillId="0" borderId="1" xfId="63" applyFont="1" applyBorder="1" applyAlignment="1">
      <alignment horizontal="center" vertical="center" wrapText="1"/>
    </xf>
    <xf numFmtId="0" fontId="7" fillId="0" borderId="1" xfId="62" applyFont="1" applyBorder="1" applyAlignment="1">
      <alignment horizontal="center" vertical="center" wrapText="1"/>
    </xf>
    <xf numFmtId="0" fontId="7" fillId="0" borderId="1" xfId="63" applyFont="1" applyBorder="1" applyAlignment="1">
      <alignment horizontal="center" vertical="center" wrapText="1"/>
    </xf>
    <xf numFmtId="49" fontId="9" fillId="0" borderId="1" xfId="62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13" applyFont="1" applyFill="1" applyBorder="1" applyAlignment="1">
      <alignment horizontal="center" vertical="center"/>
    </xf>
    <xf numFmtId="0" fontId="11" fillId="0" borderId="1" xfId="44" applyFont="1" applyFill="1" applyBorder="1" applyAlignment="1">
      <alignment horizontal="center" vertical="center"/>
    </xf>
    <xf numFmtId="0" fontId="12" fillId="0" borderId="1" xfId="74" applyFont="1" applyFill="1" applyBorder="1" applyAlignment="1">
      <alignment horizontal="center" vertical="center"/>
    </xf>
    <xf numFmtId="0" fontId="13" fillId="0" borderId="1" xfId="74" applyFont="1" applyFill="1" applyBorder="1" applyAlignment="1">
      <alignment horizontal="center" vertical="center"/>
    </xf>
    <xf numFmtId="0" fontId="11" fillId="0" borderId="1" xfId="13" applyFont="1" applyFill="1" applyBorder="1" applyAlignment="1">
      <alignment horizontal="center" vertical="center" wrapText="1"/>
    </xf>
    <xf numFmtId="0" fontId="11" fillId="0" borderId="1" xfId="53" applyFont="1" applyFill="1" applyBorder="1" applyAlignment="1">
      <alignment horizontal="center" vertical="center" wrapText="1"/>
    </xf>
    <xf numFmtId="0" fontId="14" fillId="0" borderId="1" xfId="53" applyFont="1" applyFill="1" applyBorder="1" applyAlignment="1">
      <alignment horizontal="center" vertical="center"/>
    </xf>
    <xf numFmtId="0" fontId="9" fillId="0" borderId="1" xfId="56" applyFont="1" applyFill="1" applyBorder="1" applyAlignment="1">
      <alignment horizontal="center" vertical="center" wrapText="1"/>
    </xf>
    <xf numFmtId="0" fontId="12" fillId="0" borderId="1" xfId="56" applyFont="1" applyFill="1" applyBorder="1" applyAlignment="1">
      <alignment horizontal="center" vertical="center"/>
    </xf>
    <xf numFmtId="0" fontId="15" fillId="0" borderId="1" xfId="53" applyFont="1" applyFill="1" applyBorder="1" applyAlignment="1">
      <alignment horizontal="center" vertical="center"/>
    </xf>
    <xf numFmtId="0" fontId="11" fillId="0" borderId="1" xfId="68" applyFont="1" applyFill="1" applyBorder="1" applyAlignment="1">
      <alignment horizontal="center" vertical="center"/>
    </xf>
    <xf numFmtId="0" fontId="7" fillId="0" borderId="1" xfId="58" applyFont="1" applyBorder="1" applyAlignment="1">
      <alignment horizontal="center" vertical="center" wrapText="1"/>
    </xf>
    <xf numFmtId="0" fontId="7" fillId="0" borderId="1" xfId="59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</cellXfs>
  <cellStyles count="7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常规 3 3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1" xfId="56"/>
    <cellStyle name="常规 13" xfId="57"/>
    <cellStyle name="常规 14" xfId="58"/>
    <cellStyle name="常规 15" xfId="59"/>
    <cellStyle name="常规 20" xfId="60"/>
    <cellStyle name="常规 17" xfId="61"/>
    <cellStyle name="常规 18" xfId="62"/>
    <cellStyle name="常规 19" xfId="63"/>
    <cellStyle name="常规 2" xfId="64"/>
    <cellStyle name="常规 3" xfId="65"/>
    <cellStyle name="常规 3 4" xfId="66"/>
    <cellStyle name="常规 3 5" xfId="67"/>
    <cellStyle name="常规 3 6" xfId="68"/>
    <cellStyle name="常规 3 7" xfId="69"/>
    <cellStyle name="常规 3 8" xfId="70"/>
    <cellStyle name="常规 3 9" xfId="71"/>
    <cellStyle name="常规 4" xfId="72"/>
    <cellStyle name="常规 5" xfId="73"/>
    <cellStyle name="常规 7" xfId="74"/>
    <cellStyle name="常规 8" xfId="75"/>
    <cellStyle name="常规 9" xfId="76"/>
    <cellStyle name="常规_莲湖区12批60户联审" xfId="7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G26" sqref="G26"/>
    </sheetView>
  </sheetViews>
  <sheetFormatPr defaultColWidth="9" defaultRowHeight="14.25"/>
  <cols>
    <col min="1" max="5" width="9" style="1"/>
    <col min="6" max="6" width="23.25" style="2" customWidth="1"/>
    <col min="7" max="7" width="29.375" style="1" customWidth="1"/>
    <col min="8" max="8" width="49.375" style="1" customWidth="1"/>
    <col min="9" max="16384" width="9" style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spans="1:10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</row>
    <row r="3" ht="57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9" t="s">
        <v>7</v>
      </c>
      <c r="G3" s="7" t="s">
        <v>8</v>
      </c>
      <c r="H3" s="7" t="s">
        <v>9</v>
      </c>
      <c r="I3" s="7" t="s">
        <v>10</v>
      </c>
      <c r="J3" s="43" t="s">
        <v>11</v>
      </c>
    </row>
    <row r="4" spans="1:11">
      <c r="A4" s="10">
        <v>1</v>
      </c>
      <c r="B4" s="11" t="s">
        <v>12</v>
      </c>
      <c r="C4" s="12" t="s">
        <v>13</v>
      </c>
      <c r="D4" s="12" t="s">
        <v>14</v>
      </c>
      <c r="E4" s="11" t="s">
        <v>15</v>
      </c>
      <c r="F4" s="13" t="s">
        <v>16</v>
      </c>
      <c r="G4" s="14" t="s">
        <v>17</v>
      </c>
      <c r="H4" s="14" t="s">
        <v>18</v>
      </c>
      <c r="I4" s="10">
        <f>35160/12</f>
        <v>2930</v>
      </c>
      <c r="J4" s="11" t="s">
        <v>19</v>
      </c>
      <c r="K4" s="44" t="s">
        <v>20</v>
      </c>
    </row>
    <row r="5" ht="18.75" spans="1:11">
      <c r="A5" s="10">
        <v>2</v>
      </c>
      <c r="B5" s="11" t="s">
        <v>12</v>
      </c>
      <c r="C5" s="15" t="s">
        <v>21</v>
      </c>
      <c r="D5" s="16" t="s">
        <v>22</v>
      </c>
      <c r="E5" s="11" t="s">
        <v>15</v>
      </c>
      <c r="F5" s="13" t="s">
        <v>23</v>
      </c>
      <c r="G5" s="17" t="s">
        <v>24</v>
      </c>
      <c r="H5" s="17" t="s">
        <v>25</v>
      </c>
      <c r="I5" s="10">
        <v>5600</v>
      </c>
      <c r="J5" s="11" t="s">
        <v>26</v>
      </c>
      <c r="K5" s="44" t="s">
        <v>20</v>
      </c>
    </row>
    <row r="6" spans="1:11">
      <c r="A6" s="10"/>
      <c r="B6" s="11" t="s">
        <v>27</v>
      </c>
      <c r="C6" s="18" t="s">
        <v>28</v>
      </c>
      <c r="D6" s="18" t="s">
        <v>14</v>
      </c>
      <c r="E6" s="11" t="s">
        <v>29</v>
      </c>
      <c r="F6" s="13" t="s">
        <v>30</v>
      </c>
      <c r="G6" s="19" t="s">
        <v>31</v>
      </c>
      <c r="H6" s="17" t="s">
        <v>25</v>
      </c>
      <c r="I6" s="10"/>
      <c r="J6" s="11" t="s">
        <v>26</v>
      </c>
      <c r="K6" s="45"/>
    </row>
    <row r="7" spans="1:11">
      <c r="A7" s="10"/>
      <c r="B7" s="11" t="s">
        <v>32</v>
      </c>
      <c r="C7" s="20" t="s">
        <v>33</v>
      </c>
      <c r="D7" s="16" t="s">
        <v>14</v>
      </c>
      <c r="E7" s="11" t="s">
        <v>34</v>
      </c>
      <c r="F7" s="13" t="s">
        <v>35</v>
      </c>
      <c r="G7" s="17" t="s">
        <v>31</v>
      </c>
      <c r="H7" s="17" t="s">
        <v>25</v>
      </c>
      <c r="I7" s="10"/>
      <c r="J7" s="11" t="s">
        <v>19</v>
      </c>
      <c r="K7" s="45"/>
    </row>
    <row r="8" hidden="1" spans="1:11">
      <c r="A8" s="21">
        <v>4</v>
      </c>
      <c r="B8" s="22" t="s">
        <v>12</v>
      </c>
      <c r="C8" s="22"/>
      <c r="D8" s="22"/>
      <c r="E8" s="22" t="s">
        <v>15</v>
      </c>
      <c r="F8" s="13" t="s">
        <v>36</v>
      </c>
      <c r="G8" s="23"/>
      <c r="H8" s="21"/>
      <c r="I8" s="21"/>
      <c r="J8" s="22"/>
      <c r="K8" s="46"/>
    </row>
    <row r="9" spans="1:11">
      <c r="A9" s="10">
        <v>3</v>
      </c>
      <c r="B9" s="11" t="s">
        <v>12</v>
      </c>
      <c r="C9" s="24" t="s">
        <v>37</v>
      </c>
      <c r="D9" s="25" t="s">
        <v>22</v>
      </c>
      <c r="E9" s="11" t="s">
        <v>15</v>
      </c>
      <c r="F9" s="13" t="s">
        <v>38</v>
      </c>
      <c r="G9" s="26" t="s">
        <v>39</v>
      </c>
      <c r="H9" s="27" t="s">
        <v>40</v>
      </c>
      <c r="I9" s="10">
        <f>28800/12</f>
        <v>2400</v>
      </c>
      <c r="J9" s="11" t="s">
        <v>26</v>
      </c>
      <c r="K9" s="44" t="s">
        <v>41</v>
      </c>
    </row>
    <row r="10" spans="1:11">
      <c r="A10" s="10"/>
      <c r="B10" s="11" t="s">
        <v>27</v>
      </c>
      <c r="C10" s="28" t="s">
        <v>42</v>
      </c>
      <c r="D10" s="25" t="s">
        <v>14</v>
      </c>
      <c r="E10" s="11" t="s">
        <v>29</v>
      </c>
      <c r="F10" s="13" t="s">
        <v>43</v>
      </c>
      <c r="G10" s="26" t="s">
        <v>39</v>
      </c>
      <c r="H10" s="27" t="s">
        <v>44</v>
      </c>
      <c r="I10" s="10">
        <f>29400/12</f>
        <v>2450</v>
      </c>
      <c r="J10" s="11" t="s">
        <v>26</v>
      </c>
      <c r="K10" s="45"/>
    </row>
    <row r="11" spans="1:11">
      <c r="A11" s="10">
        <v>4</v>
      </c>
      <c r="B11" s="11" t="s">
        <v>12</v>
      </c>
      <c r="C11" s="29" t="s">
        <v>45</v>
      </c>
      <c r="D11" s="30" t="s">
        <v>14</v>
      </c>
      <c r="E11" s="11" t="s">
        <v>15</v>
      </c>
      <c r="F11" s="13" t="s">
        <v>46</v>
      </c>
      <c r="G11" s="31" t="s">
        <v>47</v>
      </c>
      <c r="H11" s="32" t="s">
        <v>48</v>
      </c>
      <c r="I11" s="45">
        <f>35877/12</f>
        <v>2989.75</v>
      </c>
      <c r="J11" s="11" t="s">
        <v>26</v>
      </c>
      <c r="K11" s="44" t="s">
        <v>41</v>
      </c>
    </row>
    <row r="12" spans="1:11">
      <c r="A12" s="10"/>
      <c r="B12" s="11" t="s">
        <v>27</v>
      </c>
      <c r="C12" s="33" t="s">
        <v>49</v>
      </c>
      <c r="D12" s="34" t="s">
        <v>22</v>
      </c>
      <c r="E12" s="11" t="s">
        <v>29</v>
      </c>
      <c r="F12" s="13" t="s">
        <v>50</v>
      </c>
      <c r="G12" s="31"/>
      <c r="H12" s="32" t="s">
        <v>48</v>
      </c>
      <c r="I12" s="45">
        <f>15000/12</f>
        <v>1250</v>
      </c>
      <c r="J12" s="11" t="s">
        <v>26</v>
      </c>
      <c r="K12" s="45"/>
    </row>
    <row r="13" spans="1:11">
      <c r="A13" s="10">
        <v>5</v>
      </c>
      <c r="B13" s="11" t="s">
        <v>12</v>
      </c>
      <c r="C13" s="35" t="s">
        <v>51</v>
      </c>
      <c r="D13" s="35" t="s">
        <v>14</v>
      </c>
      <c r="E13" s="11" t="s">
        <v>15</v>
      </c>
      <c r="F13" s="13" t="s">
        <v>52</v>
      </c>
      <c r="G13" s="36"/>
      <c r="H13" s="36" t="s">
        <v>53</v>
      </c>
      <c r="I13" s="45">
        <f>0</f>
        <v>0</v>
      </c>
      <c r="J13" s="44" t="s">
        <v>54</v>
      </c>
      <c r="K13" s="44" t="s">
        <v>20</v>
      </c>
    </row>
    <row r="14" spans="1:11">
      <c r="A14" s="10"/>
      <c r="B14" s="11" t="s">
        <v>27</v>
      </c>
      <c r="C14" s="35" t="s">
        <v>55</v>
      </c>
      <c r="D14" s="35" t="s">
        <v>22</v>
      </c>
      <c r="E14" s="11" t="s">
        <v>34</v>
      </c>
      <c r="F14" s="13" t="s">
        <v>56</v>
      </c>
      <c r="G14" s="36"/>
      <c r="H14" s="36" t="s">
        <v>53</v>
      </c>
      <c r="I14" s="45"/>
      <c r="J14" s="11" t="s">
        <v>19</v>
      </c>
      <c r="K14" s="45"/>
    </row>
    <row r="15" spans="1:11">
      <c r="A15" s="37">
        <v>6</v>
      </c>
      <c r="B15" s="38" t="s">
        <v>12</v>
      </c>
      <c r="C15" s="38" t="s">
        <v>57</v>
      </c>
      <c r="D15" s="38" t="s">
        <v>14</v>
      </c>
      <c r="E15" s="38" t="s">
        <v>15</v>
      </c>
      <c r="F15" s="13" t="s">
        <v>58</v>
      </c>
      <c r="G15" s="39" t="s">
        <v>59</v>
      </c>
      <c r="H15" s="39" t="s">
        <v>60</v>
      </c>
      <c r="I15" s="45">
        <f>48000/12</f>
        <v>4000</v>
      </c>
      <c r="J15" s="39" t="s">
        <v>26</v>
      </c>
      <c r="K15" s="44" t="s">
        <v>61</v>
      </c>
    </row>
    <row r="16" spans="1:11">
      <c r="A16" s="37"/>
      <c r="B16" s="38" t="s">
        <v>27</v>
      </c>
      <c r="C16" s="38" t="s">
        <v>62</v>
      </c>
      <c r="D16" s="38" t="s">
        <v>22</v>
      </c>
      <c r="E16" s="38" t="s">
        <v>29</v>
      </c>
      <c r="F16" s="13" t="s">
        <v>63</v>
      </c>
      <c r="G16" s="39" t="s">
        <v>64</v>
      </c>
      <c r="H16" s="39" t="s">
        <v>65</v>
      </c>
      <c r="I16" s="45">
        <f>45600/12</f>
        <v>3800</v>
      </c>
      <c r="J16" s="39" t="s">
        <v>26</v>
      </c>
      <c r="K16" s="45"/>
    </row>
    <row r="17" spans="1:11">
      <c r="A17" s="37"/>
      <c r="B17" s="38" t="s">
        <v>32</v>
      </c>
      <c r="C17" s="38" t="s">
        <v>66</v>
      </c>
      <c r="D17" s="38" t="s">
        <v>14</v>
      </c>
      <c r="E17" s="38" t="s">
        <v>34</v>
      </c>
      <c r="F17" s="13" t="s">
        <v>67</v>
      </c>
      <c r="G17" s="39" t="s">
        <v>31</v>
      </c>
      <c r="H17" s="39" t="s">
        <v>68</v>
      </c>
      <c r="I17" s="45"/>
      <c r="J17" s="39" t="s">
        <v>19</v>
      </c>
      <c r="K17" s="45"/>
    </row>
    <row r="18" spans="1:11">
      <c r="A18" s="40">
        <v>7</v>
      </c>
      <c r="B18" s="41" t="s">
        <v>12</v>
      </c>
      <c r="C18" s="41" t="s">
        <v>69</v>
      </c>
      <c r="D18" s="41" t="s">
        <v>22</v>
      </c>
      <c r="E18" s="41" t="s">
        <v>15</v>
      </c>
      <c r="F18" s="13" t="s">
        <v>70</v>
      </c>
      <c r="G18" s="42" t="s">
        <v>71</v>
      </c>
      <c r="H18" s="42" t="s">
        <v>72</v>
      </c>
      <c r="I18" s="45">
        <f>43200/12</f>
        <v>3600</v>
      </c>
      <c r="J18" s="39" t="s">
        <v>26</v>
      </c>
      <c r="K18" s="44" t="s">
        <v>61</v>
      </c>
    </row>
    <row r="19" spans="1:11">
      <c r="A19" s="40"/>
      <c r="B19" s="41" t="s">
        <v>27</v>
      </c>
      <c r="C19" s="41" t="s">
        <v>73</v>
      </c>
      <c r="D19" s="41" t="s">
        <v>14</v>
      </c>
      <c r="E19" s="41" t="s">
        <v>29</v>
      </c>
      <c r="F19" s="13" t="s">
        <v>74</v>
      </c>
      <c r="G19" s="42" t="s">
        <v>75</v>
      </c>
      <c r="H19" s="42" t="s">
        <v>72</v>
      </c>
      <c r="I19" s="45">
        <f>40236/12</f>
        <v>3353</v>
      </c>
      <c r="J19" s="39" t="s">
        <v>26</v>
      </c>
      <c r="K19" s="45"/>
    </row>
    <row r="20" spans="1:11">
      <c r="A20" s="40"/>
      <c r="B20" s="41" t="s">
        <v>32</v>
      </c>
      <c r="C20" s="41" t="s">
        <v>76</v>
      </c>
      <c r="D20" s="41" t="s">
        <v>14</v>
      </c>
      <c r="E20" s="41" t="s">
        <v>34</v>
      </c>
      <c r="F20" s="13" t="s">
        <v>77</v>
      </c>
      <c r="G20" s="42" t="s">
        <v>78</v>
      </c>
      <c r="H20" s="42" t="s">
        <v>72</v>
      </c>
      <c r="I20" s="45"/>
      <c r="J20" s="39" t="s">
        <v>19</v>
      </c>
      <c r="K20" s="45"/>
    </row>
    <row r="21" spans="1:11">
      <c r="A21" s="40"/>
      <c r="B21" s="41" t="s">
        <v>79</v>
      </c>
      <c r="C21" s="41" t="s">
        <v>80</v>
      </c>
      <c r="D21" s="41" t="s">
        <v>22</v>
      </c>
      <c r="E21" s="41" t="s">
        <v>34</v>
      </c>
      <c r="F21" s="13" t="s">
        <v>81</v>
      </c>
      <c r="G21" s="42" t="s">
        <v>82</v>
      </c>
      <c r="H21" s="42" t="s">
        <v>72</v>
      </c>
      <c r="I21" s="45"/>
      <c r="J21" s="39" t="s">
        <v>19</v>
      </c>
      <c r="K21" s="45"/>
    </row>
  </sheetData>
  <mergeCells count="14">
    <mergeCell ref="A1:J1"/>
    <mergeCell ref="A2:J2"/>
    <mergeCell ref="A5:A7"/>
    <mergeCell ref="A9:A10"/>
    <mergeCell ref="A11:A12"/>
    <mergeCell ref="A13:A14"/>
    <mergeCell ref="A15:A17"/>
    <mergeCell ref="A18:A21"/>
    <mergeCell ref="K5:K7"/>
    <mergeCell ref="K9:K10"/>
    <mergeCell ref="K11:K12"/>
    <mergeCell ref="K13:K14"/>
    <mergeCell ref="K15:K17"/>
    <mergeCell ref="K18:K2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2018-10-19T09:04:50Z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