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<sst xmlns="http://schemas.openxmlformats.org/spreadsheetml/2006/main" count="150">
  <si>
    <t>西安市保障性住房（限价房）资格联审信息表第000批（原表）</t>
  </si>
  <si>
    <t>基本信息（未央区 第 144 批 共 19 户，计 33 人）</t>
  </si>
  <si>
    <t>序号</t>
  </si>
  <si>
    <t>申请人</t>
  </si>
  <si>
    <t>姓名</t>
  </si>
  <si>
    <t>性别</t>
  </si>
  <si>
    <t>与申请人关系</t>
  </si>
  <si>
    <t>身份证号</t>
  </si>
  <si>
    <t>工作单位</t>
  </si>
  <si>
    <t>户籍地址</t>
  </si>
  <si>
    <t>月可支配收入
（元/月）</t>
  </si>
  <si>
    <t>婚姻
状况</t>
  </si>
  <si>
    <t>主申请</t>
  </si>
  <si>
    <t>韩佳佳</t>
  </si>
  <si>
    <t>女</t>
  </si>
  <si>
    <t>本人</t>
  </si>
  <si>
    <t>431202****05250447</t>
  </si>
  <si>
    <t>陕西青田物业管理有限公司</t>
  </si>
  <si>
    <t>未央宫小白杨社区</t>
  </si>
  <si>
    <t>未婚</t>
  </si>
  <si>
    <t>未央宫</t>
  </si>
  <si>
    <t>杨迎春</t>
  </si>
  <si>
    <t>男</t>
  </si>
  <si>
    <t>622629****12251273</t>
  </si>
  <si>
    <t>西安米阳建筑装饰有限公司</t>
  </si>
  <si>
    <t>未央区草滩100号</t>
  </si>
  <si>
    <t>已婚</t>
  </si>
  <si>
    <t>未央湖</t>
  </si>
  <si>
    <t>成员1</t>
  </si>
  <si>
    <t>姚丽</t>
  </si>
  <si>
    <t>配偶</t>
  </si>
  <si>
    <t>622629****05201283</t>
  </si>
  <si>
    <t>甘肃两当</t>
  </si>
  <si>
    <t>成员2</t>
  </si>
  <si>
    <t>杨婉琦</t>
  </si>
  <si>
    <t>子女</t>
  </si>
  <si>
    <t>621228****11161288</t>
  </si>
  <si>
    <t>****</t>
  </si>
  <si>
    <t>焦云超</t>
  </si>
  <si>
    <t>610104****01110659</t>
  </si>
  <si>
    <t>西安教育电台</t>
  </si>
  <si>
    <t>西安未央区二府庄新村228号</t>
  </si>
  <si>
    <t>张家堡</t>
  </si>
  <si>
    <t>刘融</t>
  </si>
  <si>
    <t>142702****06060320</t>
  </si>
  <si>
    <t>中车集团永济电机厂</t>
  </si>
  <si>
    <t>西安市未央区二府庄1号付1号</t>
  </si>
  <si>
    <t>卢小战</t>
  </si>
  <si>
    <t>612501****04197614</t>
  </si>
  <si>
    <t>西安天子出租汽车有限公司</t>
  </si>
  <si>
    <t>陕西省商洛市商州区张村镇</t>
  </si>
  <si>
    <t>杨小会</t>
  </si>
  <si>
    <t>612501****01107649</t>
  </si>
  <si>
    <t>打零工餐饮服务员</t>
  </si>
  <si>
    <r>
      <rPr>
        <sz val="12"/>
        <color indexed="8"/>
        <rFont val="宋体"/>
        <charset val="134"/>
        <scheme val="minor"/>
      </rPr>
      <t>成员</t>
    </r>
    <r>
      <rPr>
        <sz val="12"/>
        <color theme="1"/>
        <rFont val="宋体"/>
        <charset val="134"/>
        <scheme val="minor"/>
      </rPr>
      <t>2</t>
    </r>
  </si>
  <si>
    <t>卢旭</t>
  </si>
  <si>
    <t>612501****01297637</t>
  </si>
  <si>
    <t>在校学习</t>
  </si>
  <si>
    <r>
      <rPr>
        <sz val="12"/>
        <color indexed="8"/>
        <rFont val="宋体"/>
        <charset val="134"/>
        <scheme val="minor"/>
      </rPr>
      <t>成员</t>
    </r>
    <r>
      <rPr>
        <sz val="12"/>
        <color theme="1"/>
        <rFont val="宋体"/>
        <charset val="134"/>
        <scheme val="minor"/>
      </rPr>
      <t>3</t>
    </r>
  </si>
  <si>
    <t>卢杨勃旭</t>
  </si>
  <si>
    <t>611002****08141258</t>
  </si>
  <si>
    <t>5</t>
  </si>
  <si>
    <t>蒋润</t>
  </si>
  <si>
    <t>610522****05128022</t>
  </si>
  <si>
    <t>陕西捷大企业咨询有限公司</t>
  </si>
  <si>
    <t>6</t>
  </si>
  <si>
    <t>马凯凯</t>
  </si>
  <si>
    <t>612727****02050834</t>
  </si>
  <si>
    <t>陕西汇御泰商务咨询有限公司</t>
  </si>
  <si>
    <t>刘晓敏</t>
  </si>
  <si>
    <t>410303****0920204X</t>
  </si>
  <si>
    <t>西安市雁塔区吉家日用百货品店</t>
  </si>
  <si>
    <t>田灏</t>
  </si>
  <si>
    <t>612129****07020456</t>
  </si>
  <si>
    <t>西安英伦御品企业管理有限公司</t>
  </si>
  <si>
    <t>陕西省澄城县城关镇东六路矿务局中学</t>
  </si>
  <si>
    <t>张定国</t>
  </si>
  <si>
    <t>512529****01040054</t>
  </si>
  <si>
    <t>湖北蓝带啤酒有限公司西安办</t>
  </si>
  <si>
    <t>宋元元</t>
  </si>
  <si>
    <t>610424****0617002X</t>
  </si>
  <si>
    <t>乾县人文历史博物馆</t>
  </si>
  <si>
    <t>陕西省咸阳市乾县城关镇太平巷02号</t>
  </si>
  <si>
    <t>张梓萱</t>
  </si>
  <si>
    <t>610424****10190020</t>
  </si>
  <si>
    <t>无</t>
  </si>
  <si>
    <t>成员3</t>
  </si>
  <si>
    <t>张梓恒</t>
  </si>
  <si>
    <t>610424****07080014</t>
  </si>
  <si>
    <t>9</t>
  </si>
  <si>
    <t>张佳</t>
  </si>
  <si>
    <t>610422****04010019</t>
  </si>
  <si>
    <t>诚祥和</t>
  </si>
  <si>
    <t>10</t>
  </si>
  <si>
    <t>李少川</t>
  </si>
  <si>
    <t>622723****07181418</t>
  </si>
  <si>
    <t>杭州松柏商贸有限公司</t>
  </si>
  <si>
    <r>
      <rPr>
        <sz val="12"/>
        <color indexed="8"/>
        <rFont val="宋体"/>
        <charset val="134"/>
      </rPr>
      <t>西安市未央区二府庄</t>
    </r>
    <r>
      <rPr>
        <sz val="12"/>
        <color indexed="8"/>
        <rFont val="Tahoma"/>
        <charset val="134"/>
      </rPr>
      <t>1</t>
    </r>
    <r>
      <rPr>
        <sz val="12"/>
        <color indexed="8"/>
        <rFont val="宋体"/>
        <charset val="134"/>
      </rPr>
      <t>号付</t>
    </r>
    <r>
      <rPr>
        <sz val="12"/>
        <color indexed="8"/>
        <rFont val="Tahoma"/>
        <charset val="134"/>
      </rPr>
      <t>1</t>
    </r>
    <r>
      <rPr>
        <sz val="12"/>
        <color indexed="8"/>
        <rFont val="宋体"/>
        <charset val="134"/>
      </rPr>
      <t>号</t>
    </r>
  </si>
  <si>
    <t>11</t>
  </si>
  <si>
    <t>刘丹</t>
  </si>
  <si>
    <t>610303****09123020</t>
  </si>
  <si>
    <t>西安市公安局沣东新城分局</t>
  </si>
  <si>
    <t>高妃</t>
  </si>
  <si>
    <t>610502****0717742X</t>
  </si>
  <si>
    <r>
      <rPr>
        <sz val="12"/>
        <color indexed="8"/>
        <rFont val="宋体"/>
        <charset val="134"/>
      </rPr>
      <t>西安</t>
    </r>
    <r>
      <rPr>
        <sz val="12"/>
        <color indexed="8"/>
        <rFont val="Tahoma"/>
        <charset val="134"/>
      </rPr>
      <t>V</t>
    </r>
    <r>
      <rPr>
        <sz val="12"/>
        <color indexed="8"/>
        <rFont val="宋体"/>
        <charset val="134"/>
      </rPr>
      <t>影影视工作室</t>
    </r>
  </si>
  <si>
    <r>
      <rPr>
        <sz val="12"/>
        <color indexed="8"/>
        <rFont val="宋体"/>
        <charset val="134"/>
      </rPr>
      <t>成员</t>
    </r>
    <r>
      <rPr>
        <sz val="12"/>
        <color indexed="8"/>
        <rFont val="Tahoma"/>
        <charset val="134"/>
      </rPr>
      <t>1</t>
    </r>
  </si>
  <si>
    <t>魏凯</t>
  </si>
  <si>
    <t>610502****02105618</t>
  </si>
  <si>
    <t>西安蒜泥科技有限公司</t>
  </si>
  <si>
    <r>
      <rPr>
        <sz val="12"/>
        <color indexed="8"/>
        <rFont val="宋体"/>
        <charset val="134"/>
      </rPr>
      <t>陕西省渭南市临渭区龙营镇午赵村寺王组</t>
    </r>
    <r>
      <rPr>
        <sz val="12"/>
        <color indexed="8"/>
        <rFont val="Tahoma"/>
        <charset val="134"/>
      </rPr>
      <t>16</t>
    </r>
    <r>
      <rPr>
        <sz val="12"/>
        <color indexed="8"/>
        <rFont val="宋体"/>
        <charset val="134"/>
      </rPr>
      <t>号</t>
    </r>
  </si>
  <si>
    <t>13</t>
  </si>
  <si>
    <t>李振彪</t>
  </si>
  <si>
    <t>612401****01160553</t>
  </si>
  <si>
    <t>西安磊吶电子科技有限公司</t>
  </si>
  <si>
    <t>14</t>
  </si>
  <si>
    <t>翟皓雯</t>
  </si>
  <si>
    <t>142701****06071249</t>
  </si>
  <si>
    <t>浙江雅莹时装销售有限公司</t>
  </si>
  <si>
    <t>15</t>
  </si>
  <si>
    <t>梁维卜</t>
  </si>
  <si>
    <t>610427****11230737</t>
  </si>
  <si>
    <t>西安重鑫电炉设备有限公司</t>
  </si>
  <si>
    <t>陕西省彬县龙高镇街道510号</t>
  </si>
  <si>
    <t>狄浪花</t>
  </si>
  <si>
    <t>610524****04150448</t>
  </si>
  <si>
    <t>西安银信汽车服务有限公司</t>
  </si>
  <si>
    <t>王菲</t>
  </si>
  <si>
    <t>610524****03157290</t>
  </si>
  <si>
    <t>西安哈贝卡汽车服务有限公司</t>
  </si>
  <si>
    <t>陕西合阳</t>
  </si>
  <si>
    <t>17</t>
  </si>
  <si>
    <t>李超</t>
  </si>
  <si>
    <t>610431****05261516</t>
  </si>
  <si>
    <t>陕西历史博物馆</t>
  </si>
  <si>
    <t>陕西咸阳市武功县大庄镇</t>
  </si>
  <si>
    <t>大明宫</t>
  </si>
  <si>
    <t>肖洋</t>
  </si>
  <si>
    <t>411282****10286518</t>
  </si>
  <si>
    <t>河南大童保险灵宝交易服务中心</t>
  </si>
  <si>
    <t>未央区未央宫街道青门新区</t>
  </si>
  <si>
    <t>杨晓妮</t>
  </si>
  <si>
    <t>610322****10203645</t>
  </si>
  <si>
    <t>西安市雁塔区马云龙小吃店</t>
  </si>
  <si>
    <t>未央宫派出所</t>
  </si>
  <si>
    <t>马云龙</t>
  </si>
  <si>
    <t>610629****11284717</t>
  </si>
  <si>
    <t>西安福恒电子科技有限公司</t>
  </si>
  <si>
    <t>陕西省洛川县槐柏派出所</t>
  </si>
  <si>
    <t>马乐飏</t>
  </si>
  <si>
    <t>610629****02103614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</si>
</sst>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8">
    <font>
      <sz val="11"/>
      <color theme="1"/>
      <name val="Tahoma"/>
      <charset val="134"/>
    </font>
    <font>
      <b/>
      <sz val="22"/>
      <name val="宋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b/>
      <sz val="12"/>
      <name val="仿宋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Tahoma"/>
      <charset val="134"/>
    </font>
    <font>
      <sz val="11"/>
      <color indexed="8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Tahoma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8"/>
      <color theme="3"/>
      <name val="Tahoma"/>
      <charset val="134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name val="Tahoma"/>
      <charset val="134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Tahoma"/>
      <charset val="134"/>
    </font>
    <font>
      <b/>
      <sz val="11"/>
      <color theme="3"/>
      <name val="Tahoma"/>
      <charset val="134"/>
    </font>
    <font>
      <b/>
      <sz val="13"/>
      <color theme="3"/>
      <name val="Tahoma"/>
      <charset val="134"/>
    </font>
    <font>
      <sz val="11"/>
      <color rgb="FF3F3F76"/>
      <name val="Tahoma"/>
      <charset val="134"/>
    </font>
    <font>
      <b/>
      <sz val="11"/>
      <color rgb="FFFA7D00"/>
      <name val="Tahoma"/>
      <charset val="134"/>
    </font>
    <font>
      <b/>
      <sz val="11"/>
      <color indexed="9"/>
      <name val="Tahoma"/>
      <charset val="134"/>
    </font>
    <font>
      <i/>
      <sz val="11"/>
      <color rgb="FF7F7F7F"/>
      <name val="Tahoma"/>
      <charset val="134"/>
    </font>
    <font>
      <sz val="11"/>
      <color indexed="10"/>
      <name val="Tahoma"/>
      <charset val="134"/>
    </font>
    <font>
      <b/>
      <sz val="11"/>
      <color rgb="FF3F3F3F"/>
      <name val="宋体"/>
      <charset val="0"/>
      <scheme val="minor"/>
    </font>
    <font>
      <b/>
      <sz val="11"/>
      <color rgb="FF3F3F3F"/>
      <name val="Tahoma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Tahoma"/>
      <charset val="134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29"/>
    </font>
    <font>
      <sz val="11"/>
      <color rgb="FFFA7D00"/>
      <name val="Tahoma"/>
      <charset val="134"/>
    </font>
    <font>
      <sz val="11"/>
      <color rgb="FF9C6500"/>
      <name val="Tahoma"/>
      <charset val="134"/>
    </font>
  </fonts>
  <fills count="6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6" tint="0.5999633777886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6337778862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6337778862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6337778862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indexed="8"/>
      </top>
      <bottom style="thin">
        <color rgb="FF3F3F3F"/>
      </bottom>
      <diagonal/>
    </border>
  </borders>
  <cellStyleXfs count="616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8" fillId="20" borderId="0" applyNumberFormat="0" applyBorder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33" fillId="13" borderId="7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/>
    <xf numFmtId="41" fontId="20" fillId="0" borderId="0" applyFont="0" applyFill="0" applyBorder="0" applyAlignment="0" applyProtection="0">
      <alignment vertical="center"/>
    </xf>
    <xf numFmtId="0" fontId="42" fillId="22" borderId="7" applyNumberFormat="0" applyProtection="0"/>
    <xf numFmtId="0" fontId="24" fillId="2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3" fillId="23" borderId="5" applyNumberFormat="0" applyProtection="0"/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5" borderId="0" applyNumberFormat="0" applyBorder="0" applyProtection="0"/>
    <xf numFmtId="0" fontId="44" fillId="0" borderId="0" applyNumberFormat="0" applyFill="0" applyBorder="0" applyProtection="0"/>
    <xf numFmtId="0" fontId="42" fillId="22" borderId="7" applyNumberFormat="0" applyProtection="0"/>
    <xf numFmtId="0" fontId="18" fillId="31" borderId="0" applyNumberFormat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34" fillId="0" borderId="0" applyProtection="0">
      <alignment vertical="center"/>
    </xf>
    <xf numFmtId="0" fontId="17" fillId="3" borderId="0" applyNumberFormat="0" applyBorder="0" applyProtection="0"/>
    <xf numFmtId="0" fontId="20" fillId="18" borderId="9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2" fillId="22" borderId="7" applyNumberFormat="0" applyProtection="0"/>
    <xf numFmtId="0" fontId="42" fillId="22" borderId="7" applyNumberFormat="0" applyProtection="0"/>
    <xf numFmtId="0" fontId="21" fillId="5" borderId="0" applyNumberFormat="0" applyBorder="0" applyProtection="0"/>
    <xf numFmtId="0" fontId="38" fillId="0" borderId="10" applyNumberFormat="0" applyFill="0" applyProtection="0"/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9" fillId="0" borderId="0" applyNumberFormat="0" applyFill="0" applyBorder="0" applyAlignment="0" applyProtection="0">
      <alignment vertical="center"/>
    </xf>
    <xf numFmtId="0" fontId="21" fillId="5" borderId="0" applyNumberFormat="0" applyBorder="0" applyProtection="0"/>
    <xf numFmtId="0" fontId="44" fillId="0" borderId="0" applyNumberFormat="0" applyFill="0" applyBorder="0" applyProtection="0"/>
    <xf numFmtId="0" fontId="42" fillId="22" borderId="7" applyNumberFormat="0" applyProtection="0"/>
    <xf numFmtId="0" fontId="18" fillId="36" borderId="0" applyNumberFormat="0" applyBorder="0" applyProtection="0"/>
    <xf numFmtId="0" fontId="38" fillId="0" borderId="10" applyNumberFormat="0" applyFill="0" applyProtection="0"/>
    <xf numFmtId="0" fontId="36" fillId="0" borderId="3" applyNumberFormat="0" applyFill="0" applyAlignment="0" applyProtection="0">
      <alignment vertical="center"/>
    </xf>
    <xf numFmtId="0" fontId="42" fillId="22" borderId="7" applyNumberFormat="0" applyProtection="0"/>
    <xf numFmtId="0" fontId="21" fillId="5" borderId="0" applyNumberFormat="0" applyBorder="0" applyProtection="0"/>
    <xf numFmtId="0" fontId="18" fillId="37" borderId="0" applyNumberFormat="0" applyBorder="0" applyProtection="0"/>
    <xf numFmtId="0" fontId="38" fillId="0" borderId="10" applyNumberFormat="0" applyFill="0" applyProtection="0"/>
    <xf numFmtId="0" fontId="16" fillId="0" borderId="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42" fillId="22" borderId="7" applyNumberFormat="0" applyProtection="0"/>
    <xf numFmtId="0" fontId="42" fillId="22" borderId="7" applyNumberFormat="0" applyProtection="0"/>
    <xf numFmtId="0" fontId="21" fillId="5" borderId="0" applyNumberFormat="0" applyBorder="0" applyProtection="0"/>
    <xf numFmtId="0" fontId="38" fillId="0" borderId="10" applyNumberFormat="0" applyFill="0" applyProtection="0"/>
    <xf numFmtId="0" fontId="28" fillId="0" borderId="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6" fillId="24" borderId="13" applyNumberFormat="0" applyAlignment="0" applyProtection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8" fillId="24" borderId="7" applyNumberFormat="0" applyAlignment="0" applyProtection="0">
      <alignment vertical="center"/>
    </xf>
    <xf numFmtId="0" fontId="27" fillId="8" borderId="5" applyNumberForma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38" borderId="0" applyNumberFormat="0" applyBorder="0" applyProtection="0"/>
    <xf numFmtId="0" fontId="19" fillId="39" borderId="0" applyNumberFormat="0" applyBorder="0" applyAlignment="0" applyProtection="0">
      <alignment vertical="center"/>
    </xf>
    <xf numFmtId="0" fontId="21" fillId="5" borderId="0" applyNumberFormat="0" applyBorder="0" applyProtection="0"/>
    <xf numFmtId="0" fontId="40" fillId="0" borderId="12" applyNumberFormat="0" applyFill="0" applyProtection="0"/>
    <xf numFmtId="0" fontId="37" fillId="0" borderId="8" applyNumberFormat="0" applyFill="0" applyAlignment="0" applyProtection="0">
      <alignment vertical="center"/>
    </xf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53" fillId="0" borderId="4" applyNumberFormat="0" applyFill="0" applyAlignment="0" applyProtection="0">
      <alignment vertical="center"/>
    </xf>
    <xf numFmtId="0" fontId="21" fillId="5" borderId="0" applyNumberFormat="0" applyBorder="0" applyProtection="0"/>
    <xf numFmtId="0" fontId="25" fillId="7" borderId="0" applyNumberFormat="0" applyBorder="0" applyAlignment="0" applyProtection="0">
      <alignment vertical="center"/>
    </xf>
    <xf numFmtId="0" fontId="51" fillId="40" borderId="0" applyNumberFormat="0" applyBorder="0" applyProtection="0"/>
    <xf numFmtId="0" fontId="54" fillId="4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8" fillId="44" borderId="0" applyNumberFormat="0" applyBorder="0" applyProtection="0"/>
    <xf numFmtId="0" fontId="19" fillId="33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8" fillId="47" borderId="0" applyNumberFormat="0" applyBorder="0" applyProtection="0"/>
    <xf numFmtId="0" fontId="24" fillId="3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8" fillId="19" borderId="0" applyNumberFormat="0" applyBorder="0" applyProtection="0"/>
    <xf numFmtId="0" fontId="24" fillId="48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8" fillId="50" borderId="0" applyNumberFormat="0" applyBorder="0" applyProtection="0"/>
    <xf numFmtId="0" fontId="42" fillId="22" borderId="7" applyNumberFormat="0" applyProtection="0"/>
    <xf numFmtId="0" fontId="24" fillId="2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2" fillId="22" borderId="7" applyNumberFormat="0" applyProtection="0"/>
    <xf numFmtId="0" fontId="24" fillId="14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2" fillId="22" borderId="7" applyNumberFormat="0" applyProtection="0"/>
    <xf numFmtId="0" fontId="24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Protection="0"/>
    <xf numFmtId="0" fontId="44" fillId="0" borderId="0" applyNumberFormat="0" applyFill="0" applyBorder="0" applyProtection="0"/>
    <xf numFmtId="0" fontId="18" fillId="42" borderId="0" applyNumberFormat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21" fillId="5" borderId="0" applyNumberFormat="0" applyBorder="0" applyProtection="0"/>
    <xf numFmtId="0" fontId="44" fillId="0" borderId="0" applyNumberFormat="0" applyFill="0" applyBorder="0" applyProtection="0"/>
    <xf numFmtId="0" fontId="42" fillId="22" borderId="7" applyNumberFormat="0" applyProtection="0"/>
    <xf numFmtId="0" fontId="18" fillId="52" borderId="0" applyNumberFormat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21" fillId="5" borderId="0" applyNumberFormat="0" applyBorder="0" applyProtection="0"/>
    <xf numFmtId="0" fontId="44" fillId="0" borderId="0" applyNumberFormat="0" applyFill="0" applyBorder="0" applyProtection="0"/>
    <xf numFmtId="0" fontId="42" fillId="22" borderId="7" applyNumberFormat="0" applyProtection="0"/>
    <xf numFmtId="0" fontId="18" fillId="53" borderId="0" applyNumberFormat="0" applyBorder="0" applyProtection="0"/>
    <xf numFmtId="0" fontId="38" fillId="0" borderId="10" applyNumberFormat="0" applyFill="0" applyProtection="0"/>
    <xf numFmtId="0" fontId="51" fillId="54" borderId="0" applyNumberFormat="0" applyBorder="0" applyProtection="0"/>
    <xf numFmtId="0" fontId="51" fillId="55" borderId="0" applyNumberFormat="0" applyBorder="0" applyProtection="0"/>
    <xf numFmtId="0" fontId="51" fillId="32" borderId="0" applyNumberFormat="0" applyBorder="0" applyProtection="0"/>
    <xf numFmtId="0" fontId="51" fillId="30" borderId="0" applyNumberFormat="0" applyBorder="0" applyProtection="0"/>
    <xf numFmtId="0" fontId="51" fillId="56" borderId="0" applyNumberFormat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44" fillId="0" borderId="0" applyNumberFormat="0" applyFill="0" applyBorder="0" applyProtection="0"/>
    <xf numFmtId="0" fontId="38" fillId="0" borderId="10" applyNumberFormat="0" applyFill="0" applyProtection="0"/>
    <xf numFmtId="0" fontId="44" fillId="0" borderId="0" applyNumberFormat="0" applyFill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44" fillId="0" borderId="0" applyNumberFormat="0" applyFill="0" applyBorder="0" applyProtection="0"/>
    <xf numFmtId="0" fontId="38" fillId="0" borderId="10" applyNumberFormat="0" applyFill="0" applyProtection="0"/>
    <xf numFmtId="0" fontId="38" fillId="0" borderId="10" applyNumberFormat="0" applyFill="0" applyProtection="0"/>
    <xf numFmtId="0" fontId="23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0" fillId="0" borderId="0">
      <alignment vertical="center"/>
    </xf>
    <xf numFmtId="0" fontId="0" fillId="0" borderId="0">
      <alignment vertical="center"/>
    </xf>
    <xf numFmtId="0" fontId="38" fillId="0" borderId="10" applyNumberFormat="0" applyFill="0" applyProtection="0"/>
    <xf numFmtId="0" fontId="40" fillId="0" borderId="12" applyNumberFormat="0" applyFill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21" fillId="5" borderId="0" applyNumberFormat="0" applyBorder="0" applyProtection="0"/>
    <xf numFmtId="0" fontId="40" fillId="0" borderId="12" applyNumberFormat="0" applyFill="0" applyProtection="0"/>
    <xf numFmtId="0" fontId="21" fillId="5" borderId="0" applyNumberFormat="0" applyBorder="0" applyProtection="0"/>
    <xf numFmtId="0" fontId="40" fillId="0" borderId="12" applyNumberFormat="0" applyFill="0" applyProtection="0"/>
    <xf numFmtId="0" fontId="21" fillId="5" borderId="0" applyNumberFormat="0" applyBorder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40" fillId="0" borderId="12" applyNumberFormat="0" applyFill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1" fillId="0" borderId="0" applyNumberFormat="0" applyFill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17" fillId="3" borderId="0" applyNumberFormat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0" applyNumberFormat="0" applyFill="0" applyBorder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39" fillId="0" borderId="11" applyNumberFormat="0" applyFill="0" applyProtection="0"/>
    <xf numFmtId="0" fontId="52" fillId="0" borderId="0"/>
    <xf numFmtId="0" fontId="39" fillId="0" borderId="11" applyNumberFormat="0" applyFill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14" fillId="0" borderId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14" fillId="0" borderId="0"/>
    <xf numFmtId="0" fontId="39" fillId="0" borderId="0" applyNumberFormat="0" applyFill="0" applyBorder="0" applyProtection="0"/>
    <xf numFmtId="0" fontId="43" fillId="23" borderId="5" applyNumberFormat="0" applyProtection="0"/>
    <xf numFmtId="0" fontId="14" fillId="0" borderId="0"/>
    <xf numFmtId="0" fontId="39" fillId="0" borderId="0" applyNumberFormat="0" applyFill="0" applyBorder="0" applyProtection="0"/>
    <xf numFmtId="0" fontId="43" fillId="23" borderId="5" applyNumberFormat="0" applyProtection="0"/>
    <xf numFmtId="0" fontId="14" fillId="0" borderId="0"/>
    <xf numFmtId="0" fontId="39" fillId="0" borderId="0" applyNumberFormat="0" applyFill="0" applyBorder="0" applyProtection="0"/>
    <xf numFmtId="0" fontId="43" fillId="23" borderId="5" applyNumberFormat="0" applyProtection="0"/>
    <xf numFmtId="0" fontId="14" fillId="0" borderId="0"/>
    <xf numFmtId="0" fontId="39" fillId="0" borderId="0" applyNumberFormat="0" applyFill="0" applyBorder="0" applyProtection="0"/>
    <xf numFmtId="0" fontId="43" fillId="23" borderId="5" applyNumberFormat="0" applyProtection="0"/>
    <xf numFmtId="0" fontId="14" fillId="0" borderId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3" fillId="23" borderId="5" applyNumberFormat="0" applyProtection="0"/>
    <xf numFmtId="0" fontId="39" fillId="0" borderId="0" applyNumberFormat="0" applyFill="0" applyBorder="0" applyProtection="0"/>
    <xf numFmtId="0" fontId="42" fillId="22" borderId="7" applyNumberFormat="0" applyProtection="0"/>
    <xf numFmtId="0" fontId="42" fillId="22" borderId="7" applyNumberFormat="0" applyProtection="0"/>
    <xf numFmtId="0" fontId="31" fillId="0" borderId="0" applyNumberFormat="0" applyFill="0" applyBorder="0" applyProtection="0"/>
    <xf numFmtId="0" fontId="42" fillId="22" borderId="7" applyNumberFormat="0" applyProtection="0"/>
    <xf numFmtId="0" fontId="42" fillId="22" borderId="7" applyNumberFormat="0" applyProtection="0"/>
    <xf numFmtId="0" fontId="31" fillId="0" borderId="0" applyNumberFormat="0" applyFill="0" applyBorder="0" applyProtection="0"/>
    <xf numFmtId="0" fontId="42" fillId="22" borderId="7" applyNumberFormat="0" applyProtection="0"/>
    <xf numFmtId="0" fontId="42" fillId="22" borderId="7" applyNumberFormat="0" applyProtection="0"/>
    <xf numFmtId="0" fontId="31" fillId="0" borderId="0" applyNumberFormat="0" applyFill="0" applyBorder="0" applyProtection="0"/>
    <xf numFmtId="0" fontId="42" fillId="22" borderId="7" applyNumberFormat="0" applyProtection="0"/>
    <xf numFmtId="0" fontId="31" fillId="0" borderId="0" applyNumberFormat="0" applyFill="0" applyBorder="0" applyProtection="0"/>
    <xf numFmtId="0" fontId="42" fillId="22" borderId="7" applyNumberFormat="0" applyProtection="0"/>
    <xf numFmtId="0" fontId="31" fillId="0" borderId="0" applyNumberFormat="0" applyFill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21" fillId="5" borderId="0" applyNumberFormat="0" applyBorder="0" applyProtection="0"/>
    <xf numFmtId="0" fontId="14" fillId="0" borderId="0"/>
    <xf numFmtId="0" fontId="14" fillId="0" borderId="0"/>
    <xf numFmtId="0" fontId="34" fillId="0" borderId="0" applyProtection="0">
      <alignment vertical="center"/>
    </xf>
    <xf numFmtId="0" fontId="23" fillId="0" borderId="0">
      <alignment vertical="center"/>
    </xf>
    <xf numFmtId="0" fontId="34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4" fillId="0" borderId="0" applyProtection="0">
      <alignment vertical="center"/>
    </xf>
    <xf numFmtId="0" fontId="17" fillId="3" borderId="0" applyNumberFormat="0" applyBorder="0" applyProtection="0"/>
    <xf numFmtId="0" fontId="17" fillId="3" borderId="0" applyNumberFormat="0" applyBorder="0" applyProtection="0"/>
    <xf numFmtId="0" fontId="18" fillId="0" borderId="0">
      <alignment vertical="center"/>
    </xf>
    <xf numFmtId="0" fontId="17" fillId="3" borderId="0" applyNumberFormat="0" applyBorder="0" applyProtection="0"/>
    <xf numFmtId="0" fontId="18" fillId="0" borderId="0">
      <alignment vertical="center"/>
    </xf>
    <xf numFmtId="0" fontId="18" fillId="0" borderId="0">
      <alignment vertical="center"/>
    </xf>
    <xf numFmtId="0" fontId="26" fillId="0" borderId="4" applyNumberFormat="0" applyFill="0" applyProtection="0"/>
    <xf numFmtId="0" fontId="26" fillId="0" borderId="4" applyNumberFormat="0" applyFill="0" applyProtection="0"/>
    <xf numFmtId="0" fontId="34" fillId="0" borderId="0" applyProtection="0">
      <alignment vertical="center"/>
    </xf>
    <xf numFmtId="0" fontId="26" fillId="0" borderId="4" applyNumberFormat="0" applyFill="0" applyProtection="0"/>
    <xf numFmtId="0" fontId="26" fillId="0" borderId="4" applyNumberFormat="0" applyFill="0" applyProtection="0"/>
    <xf numFmtId="0" fontId="34" fillId="0" borderId="0" applyProtection="0">
      <alignment vertical="center"/>
    </xf>
    <xf numFmtId="0" fontId="26" fillId="0" borderId="4" applyNumberFormat="0" applyFill="0" applyProtection="0"/>
    <xf numFmtId="0" fontId="26" fillId="0" borderId="4" applyNumberFormat="0" applyFill="0" applyProtection="0"/>
    <xf numFmtId="0" fontId="34" fillId="0" borderId="0" applyProtection="0">
      <alignment vertical="center"/>
    </xf>
    <xf numFmtId="0" fontId="26" fillId="0" borderId="4" applyNumberFormat="0" applyFill="0" applyProtection="0"/>
    <xf numFmtId="0" fontId="26" fillId="0" borderId="4" applyNumberFormat="0" applyFill="0" applyProtection="0"/>
    <xf numFmtId="0" fontId="14" fillId="0" borderId="0"/>
    <xf numFmtId="0" fontId="26" fillId="0" borderId="4" applyNumberFormat="0" applyFill="0" applyProtection="0"/>
    <xf numFmtId="0" fontId="26" fillId="0" borderId="4" applyNumberFormat="0" applyFill="0" applyProtection="0"/>
    <xf numFmtId="0" fontId="14" fillId="0" borderId="0"/>
    <xf numFmtId="0" fontId="26" fillId="0" borderId="4" applyNumberFormat="0" applyFill="0" applyProtection="0"/>
    <xf numFmtId="0" fontId="0" fillId="0" borderId="0">
      <alignment vertical="center"/>
    </xf>
    <xf numFmtId="0" fontId="26" fillId="0" borderId="4" applyNumberFormat="0" applyFill="0" applyProtection="0"/>
    <xf numFmtId="0" fontId="41" fillId="21" borderId="7" applyNumberFormat="0" applyProtection="0"/>
    <xf numFmtId="0" fontId="0" fillId="0" borderId="0">
      <alignment vertical="center"/>
    </xf>
    <xf numFmtId="0" fontId="26" fillId="0" borderId="4" applyNumberFormat="0" applyFill="0" applyProtection="0"/>
    <xf numFmtId="0" fontId="41" fillId="21" borderId="7" applyNumberFormat="0" applyProtection="0"/>
    <xf numFmtId="0" fontId="3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3" borderId="0" applyNumberFormat="0" applyBorder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>
      <alignment vertical="center"/>
    </xf>
    <xf numFmtId="0" fontId="14" fillId="0" borderId="0"/>
    <xf numFmtId="0" fontId="43" fillId="23" borderId="5" applyNumberFormat="0" applyProtection="0"/>
    <xf numFmtId="0" fontId="43" fillId="23" borderId="5" applyNumberFormat="0" applyProtection="0"/>
    <xf numFmtId="0" fontId="14" fillId="0" borderId="0"/>
    <xf numFmtId="0" fontId="43" fillId="23" borderId="5" applyNumberFormat="0" applyProtection="0"/>
    <xf numFmtId="0" fontId="43" fillId="23" borderId="5" applyNumberFormat="0" applyProtection="0"/>
    <xf numFmtId="0" fontId="14" fillId="0" borderId="0"/>
    <xf numFmtId="0" fontId="18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7" fillId="3" borderId="0" applyNumberFormat="0" applyBorder="0" applyProtection="0"/>
    <xf numFmtId="0" fontId="23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3" borderId="0" applyNumberFormat="0" applyBorder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0" borderId="0" applyNumberFormat="0" applyFill="0" applyBorder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Protection="0">
      <alignment vertical="center"/>
    </xf>
    <xf numFmtId="0" fontId="17" fillId="3" borderId="0" applyNumberFormat="0" applyBorder="0" applyProtection="0"/>
    <xf numFmtId="0" fontId="17" fillId="3" borderId="0" applyNumberFormat="0" applyBorder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" borderId="0" applyNumberFormat="0" applyBorder="0" applyProtection="0"/>
    <xf numFmtId="0" fontId="17" fillId="3" borderId="0" applyNumberFormat="0" applyBorder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17" fillId="3" borderId="0" applyNumberFormat="0" applyBorder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26" fillId="0" borderId="4" applyNumberFormat="0" applyFill="0" applyProtection="0"/>
    <xf numFmtId="0" fontId="42" fillId="22" borderId="7" applyNumberFormat="0" applyProtection="0"/>
    <xf numFmtId="0" fontId="42" fillId="22" borderId="7" applyNumberFormat="0" applyProtection="0"/>
    <xf numFmtId="0" fontId="42" fillId="22" borderId="7" applyNumberFormat="0" applyProtection="0"/>
    <xf numFmtId="0" fontId="42" fillId="22" borderId="7" applyNumberFormat="0" applyProtection="0"/>
    <xf numFmtId="0" fontId="42" fillId="22" borderId="7" applyNumberFormat="0" applyProtection="0"/>
    <xf numFmtId="0" fontId="42" fillId="22" borderId="7" applyNumberFormat="0" applyProtection="0"/>
    <xf numFmtId="0" fontId="42" fillId="22" borderId="7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3" fillId="23" borderId="5" applyNumberFormat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4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56" fillId="0" borderId="8" applyNumberFormat="0" applyFill="0" applyProtection="0"/>
    <xf numFmtId="0" fontId="18" fillId="57" borderId="9" applyNumberFormat="0" applyFont="0" applyProtection="0"/>
    <xf numFmtId="0" fontId="51" fillId="58" borderId="0" applyNumberFormat="0" applyBorder="0" applyProtection="0"/>
    <xf numFmtId="0" fontId="51" fillId="59" borderId="0" applyNumberFormat="0" applyBorder="0" applyProtection="0"/>
    <xf numFmtId="0" fontId="51" fillId="60" borderId="0" applyNumberFormat="0" applyBorder="0" applyProtection="0"/>
    <xf numFmtId="0" fontId="51" fillId="61" borderId="0" applyNumberFormat="0" applyBorder="0" applyProtection="0"/>
    <xf numFmtId="0" fontId="51" fillId="62" borderId="0" applyNumberFormat="0" applyBorder="0" applyProtection="0"/>
    <xf numFmtId="0" fontId="51" fillId="63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57" fillId="64" borderId="0" applyNumberFormat="0" applyBorder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7" fillId="22" borderId="14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  <xf numFmtId="0" fontId="41" fillId="21" borderId="7" applyNumberFormat="0" applyProtection="0"/>
  </cellStyleXfs>
  <cellXfs count="66">
    <xf numFmtId="0" fontId="0" fillId="0" borderId="0" xfId="0">
      <alignment vertical="center"/>
    </xf>
    <xf numFmtId="0" fontId="0" fillId="0" borderId="0" xfId="0" applyAlignment="1"/>
    <xf numFmtId="0" fontId="0" fillId="0" borderId="0" xfId="0" applyNumberFormat="1" applyAlignment="1"/>
    <xf numFmtId="0" fontId="1" fillId="2" borderId="1" xfId="245" applyNumberFormat="1" applyFont="1" applyFill="1" applyBorder="1" applyAlignment="1">
      <alignment horizontal="center" vertical="center" wrapText="1"/>
    </xf>
    <xf numFmtId="0" fontId="2" fillId="2" borderId="1" xfId="245" applyFont="1" applyFill="1" applyBorder="1" applyAlignment="1">
      <alignment horizontal="center" vertical="center" wrapText="1"/>
    </xf>
    <xf numFmtId="0" fontId="3" fillId="2" borderId="1" xfId="245" applyFont="1" applyFill="1" applyBorder="1" applyAlignment="1">
      <alignment horizontal="center" vertical="center" wrapText="1"/>
    </xf>
    <xf numFmtId="0" fontId="3" fillId="2" borderId="1" xfId="245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6" fillId="0" borderId="1" xfId="433" applyFont="1" applyBorder="1" applyAlignment="1">
      <alignment horizontal="center" vertical="center"/>
    </xf>
    <xf numFmtId="0" fontId="5" fillId="0" borderId="1" xfId="432" applyFont="1" applyBorder="1" applyAlignment="1">
      <alignment horizontal="center" vertical="center"/>
    </xf>
    <xf numFmtId="0" fontId="6" fillId="0" borderId="1" xfId="432" applyFont="1" applyBorder="1" applyAlignment="1">
      <alignment horizontal="center" vertical="center"/>
    </xf>
    <xf numFmtId="0" fontId="8" fillId="0" borderId="1" xfId="433" applyFont="1" applyBorder="1" applyAlignment="1">
      <alignment horizontal="center"/>
    </xf>
    <xf numFmtId="0" fontId="8" fillId="0" borderId="1" xfId="432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439" applyFont="1" applyBorder="1" applyAlignment="1" applyProtection="1">
      <alignment horizontal="center"/>
    </xf>
    <xf numFmtId="0" fontId="7" fillId="0" borderId="1" xfId="439" applyFont="1" applyBorder="1" applyAlignment="1" applyProtection="1">
      <alignment horizontal="center" vertical="center"/>
    </xf>
    <xf numFmtId="0" fontId="5" fillId="0" borderId="1" xfId="408" applyFont="1" applyBorder="1" applyAlignment="1">
      <alignment horizontal="center" vertical="center"/>
    </xf>
    <xf numFmtId="0" fontId="6" fillId="0" borderId="1" xfId="408" applyFont="1" applyBorder="1" applyAlignment="1">
      <alignment horizontal="center" vertical="center"/>
    </xf>
    <xf numFmtId="0" fontId="11" fillId="0" borderId="1" xfId="408" applyFont="1" applyBorder="1" applyAlignment="1">
      <alignment horizontal="center"/>
    </xf>
    <xf numFmtId="49" fontId="12" fillId="0" borderId="1" xfId="330" applyNumberFormat="1" applyFont="1" applyBorder="1" applyAlignment="1">
      <alignment horizontal="center"/>
    </xf>
    <xf numFmtId="49" fontId="7" fillId="0" borderId="1" xfId="330" applyNumberFormat="1" applyFont="1" applyBorder="1" applyAlignment="1">
      <alignment horizontal="center" vertical="center"/>
    </xf>
    <xf numFmtId="49" fontId="7" fillId="0" borderId="1" xfId="330" applyNumberFormat="1" applyFont="1" applyBorder="1" applyAlignment="1">
      <alignment horizontal="center" vertical="center" wrapText="1"/>
    </xf>
    <xf numFmtId="49" fontId="12" fillId="0" borderId="1" xfId="371" applyNumberFormat="1" applyFont="1" applyBorder="1" applyAlignment="1">
      <alignment horizontal="center"/>
    </xf>
    <xf numFmtId="49" fontId="7" fillId="0" borderId="1" xfId="37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49" fontId="7" fillId="0" borderId="1" xfId="399" applyNumberFormat="1" applyFont="1" applyBorder="1" applyAlignment="1">
      <alignment horizontal="center" vertical="center"/>
    </xf>
    <xf numFmtId="49" fontId="7" fillId="0" borderId="1" xfId="414" applyNumberFormat="1" applyFont="1" applyBorder="1" applyAlignment="1">
      <alignment horizontal="center" vertical="center"/>
    </xf>
    <xf numFmtId="49" fontId="12" fillId="0" borderId="1" xfId="410" applyNumberFormat="1" applyFont="1" applyBorder="1" applyAlignment="1">
      <alignment horizontal="center"/>
    </xf>
    <xf numFmtId="49" fontId="7" fillId="0" borderId="1" xfId="410" applyNumberFormat="1" applyFont="1" applyBorder="1" applyAlignment="1">
      <alignment horizontal="center" vertical="center"/>
    </xf>
    <xf numFmtId="49" fontId="7" fillId="0" borderId="1" xfId="410" applyNumberFormat="1" applyFont="1" applyBorder="1" applyAlignment="1">
      <alignment horizontal="center" vertical="center" wrapText="1"/>
    </xf>
    <xf numFmtId="49" fontId="12" fillId="0" borderId="1" xfId="417" applyNumberFormat="1" applyFont="1" applyBorder="1" applyAlignment="1">
      <alignment horizontal="center"/>
    </xf>
    <xf numFmtId="49" fontId="7" fillId="0" borderId="1" xfId="417" applyNumberFormat="1" applyFont="1" applyBorder="1" applyAlignment="1">
      <alignment horizontal="center"/>
    </xf>
    <xf numFmtId="49" fontId="12" fillId="0" borderId="1" xfId="425" applyNumberFormat="1" applyFont="1" applyBorder="1" applyAlignment="1">
      <alignment horizontal="center"/>
    </xf>
    <xf numFmtId="49" fontId="7" fillId="0" borderId="1" xfId="425" applyNumberFormat="1" applyFont="1" applyBorder="1" applyAlignment="1">
      <alignment horizontal="center"/>
    </xf>
    <xf numFmtId="49" fontId="7" fillId="0" borderId="1" xfId="431" applyNumberFormat="1" applyFont="1" applyBorder="1" applyAlignment="1">
      <alignment horizontal="center"/>
    </xf>
    <xf numFmtId="49" fontId="7" fillId="0" borderId="1" xfId="428" applyNumberFormat="1" applyFont="1" applyBorder="1" applyAlignment="1">
      <alignment horizontal="center" vertical="center"/>
    </xf>
    <xf numFmtId="49" fontId="7" fillId="0" borderId="1" xfId="428" applyNumberFormat="1" applyFont="1" applyBorder="1" applyAlignment="1">
      <alignment horizontal="center" vertical="center" wrapText="1"/>
    </xf>
    <xf numFmtId="49" fontId="12" fillId="0" borderId="1" xfId="42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437" applyFont="1" applyBorder="1" applyAlignment="1">
      <alignment horizontal="center" vertical="center"/>
    </xf>
    <xf numFmtId="0" fontId="5" fillId="0" borderId="1" xfId="437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6" fillId="0" borderId="1" xfId="409" applyFont="1" applyBorder="1" applyAlignment="1">
      <alignment horizontal="center" vertical="center"/>
    </xf>
    <xf numFmtId="0" fontId="11" fillId="0" borderId="1" xfId="409" applyFont="1" applyBorder="1" applyAlignment="1">
      <alignment horizontal="center"/>
    </xf>
    <xf numFmtId="49" fontId="7" fillId="0" borderId="1" xfId="367" applyNumberFormat="1" applyFont="1" applyBorder="1" applyAlignment="1">
      <alignment horizontal="center" vertical="center"/>
    </xf>
    <xf numFmtId="49" fontId="7" fillId="0" borderId="1" xfId="393" applyNumberFormat="1" applyFont="1" applyBorder="1" applyAlignment="1">
      <alignment horizontal="center" vertical="center"/>
    </xf>
    <xf numFmtId="49" fontId="7" fillId="0" borderId="1" xfId="404" applyNumberFormat="1" applyFont="1" applyBorder="1" applyAlignment="1">
      <alignment horizontal="center" vertical="center"/>
    </xf>
    <xf numFmtId="49" fontId="7" fillId="0" borderId="1" xfId="416" applyNumberFormat="1" applyFont="1" applyBorder="1" applyAlignment="1">
      <alignment horizontal="center" vertical="center"/>
    </xf>
    <xf numFmtId="49" fontId="7" fillId="0" borderId="1" xfId="412" applyNumberFormat="1" applyFont="1" applyBorder="1" applyAlignment="1">
      <alignment horizontal="center" vertical="center"/>
    </xf>
    <xf numFmtId="49" fontId="7" fillId="0" borderId="1" xfId="419" applyNumberFormat="1" applyFont="1" applyBorder="1" applyAlignment="1">
      <alignment horizontal="center"/>
    </xf>
    <xf numFmtId="49" fontId="7" fillId="0" borderId="1" xfId="427" applyNumberFormat="1" applyFont="1" applyBorder="1" applyAlignment="1">
      <alignment horizontal="center"/>
    </xf>
    <xf numFmtId="49" fontId="7" fillId="0" borderId="1" xfId="424" applyNumberFormat="1" applyFont="1" applyBorder="1" applyAlignment="1">
      <alignment horizontal="center"/>
    </xf>
    <xf numFmtId="49" fontId="7" fillId="0" borderId="1" xfId="430" applyNumberFormat="1" applyFont="1" applyBorder="1" applyAlignment="1">
      <alignment horizontal="center" vertical="center"/>
    </xf>
    <xf numFmtId="0" fontId="6" fillId="0" borderId="1" xfId="438" applyFont="1" applyBorder="1" applyAlignment="1">
      <alignment horizontal="center" vertical="center"/>
    </xf>
  </cellXfs>
  <cellStyles count="616">
    <cellStyle name="常规" xfId="0" builtinId="0"/>
    <cellStyle name="货币[0]" xfId="1" builtinId="7"/>
    <cellStyle name="20% - 强调文字颜色 3" xfId="2" builtinId="38"/>
    <cellStyle name="40% - 强调文字3" xfId="3"/>
    <cellStyle name="警告文本 14" xfId="4"/>
    <cellStyle name="汇总 6" xfId="5"/>
    <cellStyle name="输入" xfId="6" builtinId="20"/>
    <cellStyle name="货币" xfId="7" builtinId="4"/>
    <cellStyle name="常规 39" xfId="8"/>
    <cellStyle name="常规 44" xfId="9"/>
    <cellStyle name="常规 3 14" xfId="10"/>
    <cellStyle name="千位分隔[0]" xfId="11" builtinId="6"/>
    <cellStyle name="计算 2" xfId="12"/>
    <cellStyle name="40% - 强调文字颜色 3" xfId="13" builtinId="39"/>
    <cellStyle name="差" xfId="14" builtinId="27"/>
    <cellStyle name="千位分隔" xfId="15" builtinId="3"/>
    <cellStyle name="60% - 强调文字颜色 3" xfId="16" builtinId="40"/>
    <cellStyle name="检查单元格 29" xfId="17"/>
    <cellStyle name="超链接" xfId="18" builtinId="8"/>
    <cellStyle name="百分比" xfId="19" builtinId="5"/>
    <cellStyle name="已访问的超链接" xfId="20" builtinId="9"/>
    <cellStyle name="差 4" xfId="21"/>
    <cellStyle name="解释性文本 7" xfId="22"/>
    <cellStyle name="计算 11" xfId="23"/>
    <cellStyle name="20% - 强调文字3" xfId="24"/>
    <cellStyle name="标题 1 19" xfId="25"/>
    <cellStyle name="标题 1 24" xfId="26"/>
    <cellStyle name="常规 6" xfId="27"/>
    <cellStyle name="好 14" xfId="28"/>
    <cellStyle name="注释" xfId="29" builtinId="10"/>
    <cellStyle name="60% - 强调文字颜色 2" xfId="30" builtinId="36"/>
    <cellStyle name="计算 16" xfId="31"/>
    <cellStyle name="计算 21" xfId="32"/>
    <cellStyle name="差 9" xfId="33"/>
    <cellStyle name="标题 1 29" xfId="34"/>
    <cellStyle name="标题 4" xfId="35" builtinId="19"/>
    <cellStyle name="警告文本" xfId="36" builtinId="11"/>
    <cellStyle name="标题" xfId="37" builtinId="15"/>
    <cellStyle name="解释性文本 17" xfId="38"/>
    <cellStyle name="解释性文本 22" xfId="39"/>
    <cellStyle name="解释性文本" xfId="40" builtinId="53"/>
    <cellStyle name="差 6" xfId="41"/>
    <cellStyle name="解释性文本 9" xfId="42"/>
    <cellStyle name="计算 13" xfId="43"/>
    <cellStyle name="20% - 强调文字5" xfId="44"/>
    <cellStyle name="标题 1 26" xfId="45"/>
    <cellStyle name="标题 1" xfId="46" builtinId="16"/>
    <cellStyle name="计算 14" xfId="47"/>
    <cellStyle name="差 7" xfId="48"/>
    <cellStyle name="20% - 强调文字6" xfId="49"/>
    <cellStyle name="标题 1 27" xfId="50"/>
    <cellStyle name="标题 2" xfId="51" builtinId="17"/>
    <cellStyle name="60% - 强调文字颜色 1" xfId="52" builtinId="32"/>
    <cellStyle name="计算 15" xfId="53"/>
    <cellStyle name="计算 20" xfId="54"/>
    <cellStyle name="差 8" xfId="55"/>
    <cellStyle name="标题 1 28" xfId="56"/>
    <cellStyle name="标题 3" xfId="57" builtinId="18"/>
    <cellStyle name="60% - 强调文字颜色 4" xfId="58" builtinId="44"/>
    <cellStyle name="输出" xfId="59" builtinId="21"/>
    <cellStyle name="常规 85" xfId="60"/>
    <cellStyle name="常规 26" xfId="61"/>
    <cellStyle name="常规 31" xfId="62"/>
    <cellStyle name="计算" xfId="63" builtinId="22"/>
    <cellStyle name="检查单元格" xfId="64" builtinId="23"/>
    <cellStyle name="20% - 强调文字颜色 6" xfId="65" builtinId="50"/>
    <cellStyle name="40% - 强调文字6" xfId="66"/>
    <cellStyle name="强调文字颜色 2" xfId="67" builtinId="33"/>
    <cellStyle name="差 27" xfId="68"/>
    <cellStyle name="标题 2 11" xfId="69"/>
    <cellStyle name="链接单元格" xfId="70" builtinId="24"/>
    <cellStyle name="标题 25" xfId="71"/>
    <cellStyle name="标题 30" xfId="72"/>
    <cellStyle name="汇总" xfId="73" builtinId="25"/>
    <cellStyle name="差 12" xfId="74"/>
    <cellStyle name="好" xfId="75" builtinId="26"/>
    <cellStyle name="60% - 强调文字4" xfId="76"/>
    <cellStyle name="适中" xfId="77" builtinId="28"/>
    <cellStyle name="20% - 强调文字颜色 5" xfId="78" builtinId="46"/>
    <cellStyle name="40% - 强调文字5" xfId="79"/>
    <cellStyle name="强调文字颜色 1" xfId="80" builtinId="29"/>
    <cellStyle name="20% - 强调文字颜色 1" xfId="81" builtinId="30"/>
    <cellStyle name="40% - 强调文字1" xfId="82"/>
    <cellStyle name="40% - 强调文字颜色 1" xfId="83" builtinId="31"/>
    <cellStyle name="20% - 强调文字颜色 2" xfId="84" builtinId="34"/>
    <cellStyle name="40% - 强调文字2" xfId="85"/>
    <cellStyle name="40% - 强调文字颜色 2" xfId="86" builtinId="35"/>
    <cellStyle name="强调文字颜色 3" xfId="87" builtinId="37"/>
    <cellStyle name="强调文字颜色 4" xfId="88" builtinId="41"/>
    <cellStyle name="20% - 强调文字颜色 4" xfId="89" builtinId="42"/>
    <cellStyle name="40% - 强调文字4" xfId="90"/>
    <cellStyle name="计算 3" xfId="91"/>
    <cellStyle name="40% - 强调文字颜色 4" xfId="92" builtinId="43"/>
    <cellStyle name="强调文字颜色 5" xfId="93" builtinId="45"/>
    <cellStyle name="计算 4" xfId="94"/>
    <cellStyle name="40% - 强调文字颜色 5" xfId="95" builtinId="47"/>
    <cellStyle name="60% - 强调文字颜色 5" xfId="96" builtinId="48"/>
    <cellStyle name="强调文字颜色 6" xfId="97" builtinId="49"/>
    <cellStyle name="计算 5" xfId="98"/>
    <cellStyle name="40% - 强调文字颜色 6" xfId="99" builtinId="51"/>
    <cellStyle name="60% - 强调文字颜色 6" xfId="100" builtinId="52"/>
    <cellStyle name="差 2" xfId="101"/>
    <cellStyle name="解释性文本 5" xfId="102"/>
    <cellStyle name="20% - 强调文字1" xfId="103"/>
    <cellStyle name="标题 1 17" xfId="104"/>
    <cellStyle name="标题 1 22" xfId="105"/>
    <cellStyle name="差 3" xfId="106"/>
    <cellStyle name="解释性文本 6" xfId="107"/>
    <cellStyle name="计算 10" xfId="108"/>
    <cellStyle name="20% - 强调文字2" xfId="109"/>
    <cellStyle name="标题 1 18" xfId="110"/>
    <cellStyle name="标题 1 23" xfId="111"/>
    <cellStyle name="差 5" xfId="112"/>
    <cellStyle name="解释性文本 8" xfId="113"/>
    <cellStyle name="计算 12" xfId="114"/>
    <cellStyle name="20% - 强调文字4" xfId="115"/>
    <cellStyle name="标题 1 25" xfId="116"/>
    <cellStyle name="60% - 强调文字1" xfId="117"/>
    <cellStyle name="60% - 强调文字2" xfId="118"/>
    <cellStyle name="60% - 强调文字3" xfId="119"/>
    <cellStyle name="60% - 强调文字5" xfId="120"/>
    <cellStyle name="60% - 强调文字6" xfId="121"/>
    <cellStyle name="标题 1 10" xfId="122"/>
    <cellStyle name="标题 1 11" xfId="123"/>
    <cellStyle name="标题 1 12" xfId="124"/>
    <cellStyle name="标题 1 13" xfId="125"/>
    <cellStyle name="解释性文本 2" xfId="126"/>
    <cellStyle name="标题 1 14" xfId="127"/>
    <cellStyle name="解释性文本 3" xfId="128"/>
    <cellStyle name="标题 1 15" xfId="129"/>
    <cellStyle name="标题 1 20" xfId="130"/>
    <cellStyle name="解释性文本 4" xfId="131"/>
    <cellStyle name="标题 1 16" xfId="132"/>
    <cellStyle name="标题 1 21" xfId="133"/>
    <cellStyle name="常规 46" xfId="134"/>
    <cellStyle name="常规 51" xfId="135"/>
    <cellStyle name="标题 1 2" xfId="136"/>
    <cellStyle name="常规 47" xfId="137"/>
    <cellStyle name="常规 52" xfId="138"/>
    <cellStyle name="标题 1 3" xfId="139"/>
    <cellStyle name="常规 48" xfId="140"/>
    <cellStyle name="常规 53" xfId="141"/>
    <cellStyle name="标题 1 4" xfId="142"/>
    <cellStyle name="常规 49" xfId="143"/>
    <cellStyle name="常规 54" xfId="144"/>
    <cellStyle name="标题 1 5" xfId="145"/>
    <cellStyle name="常规 55" xfId="146"/>
    <cellStyle name="常规 60" xfId="147"/>
    <cellStyle name="标题 1 6" xfId="148"/>
    <cellStyle name="常规 56" xfId="149"/>
    <cellStyle name="常规 61" xfId="150"/>
    <cellStyle name="标题 1 7" xfId="151"/>
    <cellStyle name="常规 57" xfId="152"/>
    <cellStyle name="常规 62" xfId="153"/>
    <cellStyle name="标题 1 8" xfId="154"/>
    <cellStyle name="常规 58" xfId="155"/>
    <cellStyle name="常规 63" xfId="156"/>
    <cellStyle name="标题 1 9" xfId="157"/>
    <cellStyle name="标题 2 29" xfId="158"/>
    <cellStyle name="标题 10" xfId="159"/>
    <cellStyle name="标题 11" xfId="160"/>
    <cellStyle name="标题 12" xfId="161"/>
    <cellStyle name="标题 13" xfId="162"/>
    <cellStyle name="标题 14" xfId="163"/>
    <cellStyle name="标题 15" xfId="164"/>
    <cellStyle name="标题 20" xfId="165"/>
    <cellStyle name="标题 16" xfId="166"/>
    <cellStyle name="标题 21" xfId="167"/>
    <cellStyle name="标题 17" xfId="168"/>
    <cellStyle name="标题 22" xfId="169"/>
    <cellStyle name="标题 18" xfId="170"/>
    <cellStyle name="标题 23" xfId="171"/>
    <cellStyle name="标题 19" xfId="172"/>
    <cellStyle name="标题 24" xfId="173"/>
    <cellStyle name="差 26" xfId="174"/>
    <cellStyle name="标题 2 10" xfId="175"/>
    <cellStyle name="差 28" xfId="176"/>
    <cellStyle name="标题 2 12" xfId="177"/>
    <cellStyle name="差 29" xfId="178"/>
    <cellStyle name="标题 2 13" xfId="179"/>
    <cellStyle name="标题 2 14" xfId="180"/>
    <cellStyle name="标题 2 15" xfId="181"/>
    <cellStyle name="标题 2 20" xfId="182"/>
    <cellStyle name="标题 2 16" xfId="183"/>
    <cellStyle name="标题 2 21" xfId="184"/>
    <cellStyle name="标题 2 17" xfId="185"/>
    <cellStyle name="标题 2 22" xfId="186"/>
    <cellStyle name="标题 2 18" xfId="187"/>
    <cellStyle name="标题 2 23" xfId="188"/>
    <cellStyle name="标题 2 19" xfId="189"/>
    <cellStyle name="标题 2 24" xfId="190"/>
    <cellStyle name="标题 2 2" xfId="191"/>
    <cellStyle name="标题 2 25" xfId="192"/>
    <cellStyle name="标题 2 26" xfId="193"/>
    <cellStyle name="标题 2 27" xfId="194"/>
    <cellStyle name="标题 2 28" xfId="195"/>
    <cellStyle name="标题 2 3" xfId="196"/>
    <cellStyle name="标题 2 4" xfId="197"/>
    <cellStyle name="标题 2 5" xfId="198"/>
    <cellStyle name="标题 2 6" xfId="199"/>
    <cellStyle name="标题 2 7" xfId="200"/>
    <cellStyle name="标题 2 8" xfId="201"/>
    <cellStyle name="标题 2 9" xfId="202"/>
    <cellStyle name="标题 26" xfId="203"/>
    <cellStyle name="标题 31" xfId="204"/>
    <cellStyle name="标题 27" xfId="205"/>
    <cellStyle name="标题 32" xfId="206"/>
    <cellStyle name="标题 28" xfId="207"/>
    <cellStyle name="标题 29" xfId="208"/>
    <cellStyle name="标题 3 10" xfId="209"/>
    <cellStyle name="标题 3 11" xfId="210"/>
    <cellStyle name="标题 3 12" xfId="211"/>
    <cellStyle name="标题 3 13" xfId="212"/>
    <cellStyle name="好 2" xfId="213"/>
    <cellStyle name="标题 3 14" xfId="214"/>
    <cellStyle name="好 3" xfId="215"/>
    <cellStyle name="标题 3 15" xfId="216"/>
    <cellStyle name="标题 3 20" xfId="217"/>
    <cellStyle name="好 4" xfId="218"/>
    <cellStyle name="标题 3 16" xfId="219"/>
    <cellStyle name="标题 3 21" xfId="220"/>
    <cellStyle name="好 5" xfId="221"/>
    <cellStyle name="标题 3 17" xfId="222"/>
    <cellStyle name="标题 3 22" xfId="223"/>
    <cellStyle name="好 6" xfId="224"/>
    <cellStyle name="标题 3 18" xfId="225"/>
    <cellStyle name="标题 3 23" xfId="226"/>
    <cellStyle name="好 7" xfId="227"/>
    <cellStyle name="标题 3 19" xfId="228"/>
    <cellStyle name="标题 3 24" xfId="229"/>
    <cellStyle name="标题 3 2" xfId="230"/>
    <cellStyle name="好 8" xfId="231"/>
    <cellStyle name="标题 3 25" xfId="232"/>
    <cellStyle name="好 9" xfId="233"/>
    <cellStyle name="标题 3 26" xfId="234"/>
    <cellStyle name="标题 3 27" xfId="235"/>
    <cellStyle name="标题 3 28" xfId="236"/>
    <cellStyle name="标题 4 2" xfId="237"/>
    <cellStyle name="标题 3 29" xfId="238"/>
    <cellStyle name="标题 3 3" xfId="239"/>
    <cellStyle name="标题 3 4" xfId="240"/>
    <cellStyle name="标题 3 5" xfId="241"/>
    <cellStyle name="标题 3 6" xfId="242"/>
    <cellStyle name="标题 3 7" xfId="243"/>
    <cellStyle name="标题 3 8" xfId="244"/>
    <cellStyle name="常规_莲湖区12批60户联审" xfId="245"/>
    <cellStyle name="标题 3 9" xfId="246"/>
    <cellStyle name="标题 4 10" xfId="247"/>
    <cellStyle name="标题 4 11" xfId="248"/>
    <cellStyle name="标题 4 12" xfId="249"/>
    <cellStyle name="标题 4 13" xfId="250"/>
    <cellStyle name="标题 4 14" xfId="251"/>
    <cellStyle name="标题 4 15" xfId="252"/>
    <cellStyle name="标题 4 20" xfId="253"/>
    <cellStyle name="标题 4 16" xfId="254"/>
    <cellStyle name="标题 4 21" xfId="255"/>
    <cellStyle name="标题 4 17" xfId="256"/>
    <cellStyle name="标题 4 22" xfId="257"/>
    <cellStyle name="标题 4 18" xfId="258"/>
    <cellStyle name="标题 4 23" xfId="259"/>
    <cellStyle name="常规 3 2" xfId="260"/>
    <cellStyle name="标题 4 19" xfId="261"/>
    <cellStyle name="标题 4 24" xfId="262"/>
    <cellStyle name="检查单元格 10" xfId="263"/>
    <cellStyle name="常规 3 3" xfId="264"/>
    <cellStyle name="标题 4 25" xfId="265"/>
    <cellStyle name="检查单元格 11" xfId="266"/>
    <cellStyle name="常规 3 4" xfId="267"/>
    <cellStyle name="标题 4 26" xfId="268"/>
    <cellStyle name="检查单元格 12" xfId="269"/>
    <cellStyle name="常规 3 5" xfId="270"/>
    <cellStyle name="标题 4 27" xfId="271"/>
    <cellStyle name="检查单元格 13" xfId="272"/>
    <cellStyle name="常规 3 6" xfId="273"/>
    <cellStyle name="标题 4 28" xfId="274"/>
    <cellStyle name="检查单元格 14" xfId="275"/>
    <cellStyle name="常规 3 7" xfId="276"/>
    <cellStyle name="标题 4 29" xfId="277"/>
    <cellStyle name="标题 4 3" xfId="278"/>
    <cellStyle name="检查单元格 2" xfId="279"/>
    <cellStyle name="标题 4 4" xfId="280"/>
    <cellStyle name="检查单元格 3" xfId="281"/>
    <cellStyle name="标题 4 5" xfId="282"/>
    <cellStyle name="检查单元格 4" xfId="283"/>
    <cellStyle name="标题 4 6" xfId="284"/>
    <cellStyle name="检查单元格 5" xfId="285"/>
    <cellStyle name="标题 4 7" xfId="286"/>
    <cellStyle name="检查单元格 6" xfId="287"/>
    <cellStyle name="标题 4 8" xfId="288"/>
    <cellStyle name="检查单元格 7" xfId="289"/>
    <cellStyle name="标题 4 9" xfId="290"/>
    <cellStyle name="计算 17" xfId="291"/>
    <cellStyle name="计算 22" xfId="292"/>
    <cellStyle name="标题 5" xfId="293"/>
    <cellStyle name="计算 18" xfId="294"/>
    <cellStyle name="计算 23" xfId="295"/>
    <cellStyle name="标题 6" xfId="296"/>
    <cellStyle name="计算 19" xfId="297"/>
    <cellStyle name="计算 24" xfId="298"/>
    <cellStyle name="标题 7" xfId="299"/>
    <cellStyle name="计算 25" xfId="300"/>
    <cellStyle name="标题 8" xfId="301"/>
    <cellStyle name="计算 26" xfId="302"/>
    <cellStyle name="标题 9" xfId="303"/>
    <cellStyle name="差 10" xfId="304"/>
    <cellStyle name="差 11" xfId="305"/>
    <cellStyle name="差 13" xfId="306"/>
    <cellStyle name="差 14" xfId="307"/>
    <cellStyle name="差 15" xfId="308"/>
    <cellStyle name="差 20" xfId="309"/>
    <cellStyle name="差 16" xfId="310"/>
    <cellStyle name="差 21" xfId="311"/>
    <cellStyle name="差 17" xfId="312"/>
    <cellStyle name="差 22" xfId="313"/>
    <cellStyle name="差 18" xfId="314"/>
    <cellStyle name="差 23" xfId="315"/>
    <cellStyle name="差 19" xfId="316"/>
    <cellStyle name="差 24" xfId="317"/>
    <cellStyle name="差 25" xfId="318"/>
    <cellStyle name="常规 10" xfId="319"/>
    <cellStyle name="常规 11" xfId="320"/>
    <cellStyle name="常规 12" xfId="321"/>
    <cellStyle name="常规 13" xfId="322"/>
    <cellStyle name="常规 14" xfId="323"/>
    <cellStyle name="常规 15" xfId="324"/>
    <cellStyle name="常规 20" xfId="325"/>
    <cellStyle name="常规 16" xfId="326"/>
    <cellStyle name="常规 21" xfId="327"/>
    <cellStyle name="常规 17" xfId="328"/>
    <cellStyle name="常规 22" xfId="329"/>
    <cellStyle name="常规 18" xfId="330"/>
    <cellStyle name="常规 23" xfId="331"/>
    <cellStyle name="常规 19" xfId="332"/>
    <cellStyle name="常规 24" xfId="333"/>
    <cellStyle name="常规 2" xfId="334"/>
    <cellStyle name="好 10" xfId="335"/>
    <cellStyle name="好 28" xfId="336"/>
    <cellStyle name="常规 2 10" xfId="337"/>
    <cellStyle name="好 29" xfId="338"/>
    <cellStyle name="常规 2 11" xfId="339"/>
    <cellStyle name="常规 2 12" xfId="340"/>
    <cellStyle name="汇总 15" xfId="341"/>
    <cellStyle name="汇总 20" xfId="342"/>
    <cellStyle name="常规 2 2" xfId="343"/>
    <cellStyle name="汇总 16" xfId="344"/>
    <cellStyle name="汇总 21" xfId="345"/>
    <cellStyle name="常规 2 3" xfId="346"/>
    <cellStyle name="汇总 17" xfId="347"/>
    <cellStyle name="汇总 22" xfId="348"/>
    <cellStyle name="常规 2 4" xfId="349"/>
    <cellStyle name="汇总 18" xfId="350"/>
    <cellStyle name="汇总 23" xfId="351"/>
    <cellStyle name="常规 2 5" xfId="352"/>
    <cellStyle name="汇总 19" xfId="353"/>
    <cellStyle name="汇总 24" xfId="354"/>
    <cellStyle name="常规 2 6" xfId="355"/>
    <cellStyle name="汇总 25" xfId="356"/>
    <cellStyle name="常规 2 7" xfId="357"/>
    <cellStyle name="汇总 26" xfId="358"/>
    <cellStyle name="输入 2" xfId="359"/>
    <cellStyle name="常规 2 8" xfId="360"/>
    <cellStyle name="汇总 27" xfId="361"/>
    <cellStyle name="输入 3" xfId="362"/>
    <cellStyle name="常规 2 9" xfId="363"/>
    <cellStyle name="常规 25" xfId="364"/>
    <cellStyle name="常规 30" xfId="365"/>
    <cellStyle name="常规 27" xfId="366"/>
    <cellStyle name="常规 32" xfId="367"/>
    <cellStyle name="常规 28" xfId="368"/>
    <cellStyle name="常规 33" xfId="369"/>
    <cellStyle name="常规 29" xfId="370"/>
    <cellStyle name="常规 34" xfId="371"/>
    <cellStyle name="常规 3" xfId="372"/>
    <cellStyle name="好 11" xfId="373"/>
    <cellStyle name="常规 3 10" xfId="374"/>
    <cellStyle name="常规 3 11" xfId="375"/>
    <cellStyle name="常规 3 12" xfId="376"/>
    <cellStyle name="常规 3 13" xfId="377"/>
    <cellStyle name="常规 3 15" xfId="378"/>
    <cellStyle name="常规 3 20" xfId="379"/>
    <cellStyle name="常规 3 16" xfId="380"/>
    <cellStyle name="常规 3 21" xfId="381"/>
    <cellStyle name="常规 3 17" xfId="382"/>
    <cellStyle name="常规 3 22" xfId="383"/>
    <cellStyle name="常规 3 18" xfId="384"/>
    <cellStyle name="常规 3 23" xfId="385"/>
    <cellStyle name="常规 3 19" xfId="386"/>
    <cellStyle name="检查单元格 15" xfId="387"/>
    <cellStyle name="检查单元格 20" xfId="388"/>
    <cellStyle name="常规 3 8" xfId="389"/>
    <cellStyle name="检查单元格 16" xfId="390"/>
    <cellStyle name="检查单元格 21" xfId="391"/>
    <cellStyle name="常规 3 9" xfId="392"/>
    <cellStyle name="常规 35" xfId="393"/>
    <cellStyle name="常规 40" xfId="394"/>
    <cellStyle name="常规 36" xfId="395"/>
    <cellStyle name="常规 41" xfId="396"/>
    <cellStyle name="常规 37" xfId="397"/>
    <cellStyle name="常规 42" xfId="398"/>
    <cellStyle name="常规 38" xfId="399"/>
    <cellStyle name="常规 43" xfId="400"/>
    <cellStyle name="常规 4" xfId="401"/>
    <cellStyle name="好 12" xfId="402"/>
    <cellStyle name="常规 45" xfId="403"/>
    <cellStyle name="常规 50" xfId="404"/>
    <cellStyle name="常规 5" xfId="405"/>
    <cellStyle name="好 13" xfId="406"/>
    <cellStyle name="常规 59" xfId="407"/>
    <cellStyle name="常规 64" xfId="408"/>
    <cellStyle name="常规 65" xfId="409"/>
    <cellStyle name="常规 70" xfId="410"/>
    <cellStyle name="常规 66" xfId="411"/>
    <cellStyle name="常规 71" xfId="412"/>
    <cellStyle name="警告文本 2" xfId="413"/>
    <cellStyle name="常规 67" xfId="414"/>
    <cellStyle name="常规 72" xfId="415"/>
    <cellStyle name="常规 68" xfId="416"/>
    <cellStyle name="常规 73" xfId="417"/>
    <cellStyle name="常规 69" xfId="418"/>
    <cellStyle name="常规 74" xfId="419"/>
    <cellStyle name="常规 7" xfId="420"/>
    <cellStyle name="好 15" xfId="421"/>
    <cellStyle name="好 20" xfId="422"/>
    <cellStyle name="常规 75" xfId="423"/>
    <cellStyle name="常规 80" xfId="424"/>
    <cellStyle name="常规 76" xfId="425"/>
    <cellStyle name="常规 81" xfId="426"/>
    <cellStyle name="常规 77" xfId="427"/>
    <cellStyle name="常规 82" xfId="428"/>
    <cellStyle name="常规 78" xfId="429"/>
    <cellStyle name="常规 83" xfId="430"/>
    <cellStyle name="常规 79" xfId="431"/>
    <cellStyle name="常规 84" xfId="432"/>
    <cellStyle name="常规 8" xfId="433"/>
    <cellStyle name="好 16" xfId="434"/>
    <cellStyle name="好 21" xfId="435"/>
    <cellStyle name="常规 86" xfId="436"/>
    <cellStyle name="常规 87" xfId="437"/>
    <cellStyle name="常规 88" xfId="438"/>
    <cellStyle name="常规 9" xfId="439"/>
    <cellStyle name="好 17" xfId="440"/>
    <cellStyle name="好 22" xfId="441"/>
    <cellStyle name="好 18" xfId="442"/>
    <cellStyle name="好 23" xfId="443"/>
    <cellStyle name="好 19" xfId="444"/>
    <cellStyle name="好 24" xfId="445"/>
    <cellStyle name="好 25" xfId="446"/>
    <cellStyle name="好 26" xfId="447"/>
    <cellStyle name="好 27" xfId="448"/>
    <cellStyle name="汇总 10" xfId="449"/>
    <cellStyle name="汇总 11" xfId="450"/>
    <cellStyle name="汇总 12" xfId="451"/>
    <cellStyle name="汇总 13" xfId="452"/>
    <cellStyle name="汇总 14" xfId="453"/>
    <cellStyle name="警告文本 10" xfId="454"/>
    <cellStyle name="汇总 2" xfId="455"/>
    <cellStyle name="汇总 28" xfId="456"/>
    <cellStyle name="汇总 29" xfId="457"/>
    <cellStyle name="警告文本 11" xfId="458"/>
    <cellStyle name="汇总 3" xfId="459"/>
    <cellStyle name="警告文本 12" xfId="460"/>
    <cellStyle name="汇总 4" xfId="461"/>
    <cellStyle name="警告文本 13" xfId="462"/>
    <cellStyle name="汇总 5" xfId="463"/>
    <cellStyle name="警告文本 15" xfId="464"/>
    <cellStyle name="警告文本 20" xfId="465"/>
    <cellStyle name="汇总 7" xfId="466"/>
    <cellStyle name="警告文本 16" xfId="467"/>
    <cellStyle name="警告文本 21" xfId="468"/>
    <cellStyle name="汇总 8" xfId="469"/>
    <cellStyle name="警告文本 17" xfId="470"/>
    <cellStyle name="警告文本 22" xfId="471"/>
    <cellStyle name="汇总 9" xfId="472"/>
    <cellStyle name="计算 27" xfId="473"/>
    <cellStyle name="计算 28" xfId="474"/>
    <cellStyle name="计算 29" xfId="475"/>
    <cellStyle name="计算 6" xfId="476"/>
    <cellStyle name="计算 7" xfId="477"/>
    <cellStyle name="计算 8" xfId="478"/>
    <cellStyle name="计算 9" xfId="479"/>
    <cellStyle name="检查单元格 17" xfId="480"/>
    <cellStyle name="检查单元格 22" xfId="481"/>
    <cellStyle name="检查单元格 18" xfId="482"/>
    <cellStyle name="检查单元格 23" xfId="483"/>
    <cellStyle name="检查单元格 19" xfId="484"/>
    <cellStyle name="检查单元格 24" xfId="485"/>
    <cellStyle name="检查单元格 25" xfId="486"/>
    <cellStyle name="检查单元格 26" xfId="487"/>
    <cellStyle name="检查单元格 27" xfId="488"/>
    <cellStyle name="检查单元格 28" xfId="489"/>
    <cellStyle name="检查单元格 8" xfId="490"/>
    <cellStyle name="检查单元格 9" xfId="491"/>
    <cellStyle name="解释性文本 10" xfId="492"/>
    <cellStyle name="解释性文本 11" xfId="493"/>
    <cellStyle name="解释性文本 12" xfId="494"/>
    <cellStyle name="解释性文本 13" xfId="495"/>
    <cellStyle name="解释性文本 14" xfId="496"/>
    <cellStyle name="解释性文本 15" xfId="497"/>
    <cellStyle name="解释性文本 20" xfId="498"/>
    <cellStyle name="解释性文本 16" xfId="499"/>
    <cellStyle name="解释性文本 21" xfId="500"/>
    <cellStyle name="解释性文本 18" xfId="501"/>
    <cellStyle name="解释性文本 23" xfId="502"/>
    <cellStyle name="解释性文本 19" xfId="503"/>
    <cellStyle name="解释性文本 24" xfId="504"/>
    <cellStyle name="解释性文本 25" xfId="505"/>
    <cellStyle name="解释性文本 26" xfId="506"/>
    <cellStyle name="解释性文本 27" xfId="507"/>
    <cellStyle name="解释性文本 28" xfId="508"/>
    <cellStyle name="解释性文本 29" xfId="509"/>
    <cellStyle name="警告文本 18" xfId="510"/>
    <cellStyle name="警告文本 23" xfId="511"/>
    <cellStyle name="警告文本 19" xfId="512"/>
    <cellStyle name="警告文本 24" xfId="513"/>
    <cellStyle name="警告文本 25" xfId="514"/>
    <cellStyle name="警告文本 26" xfId="515"/>
    <cellStyle name="警告文本 27" xfId="516"/>
    <cellStyle name="警告文本 28" xfId="517"/>
    <cellStyle name="警告文本 29" xfId="518"/>
    <cellStyle name="警告文本 3" xfId="519"/>
    <cellStyle name="警告文本 4" xfId="520"/>
    <cellStyle name="警告文本 5" xfId="521"/>
    <cellStyle name="警告文本 6" xfId="522"/>
    <cellStyle name="警告文本 7" xfId="523"/>
    <cellStyle name="警告文本 8" xfId="524"/>
    <cellStyle name="警告文本 9" xfId="525"/>
    <cellStyle name="链接的单元格" xfId="526"/>
    <cellStyle name="批注" xfId="527"/>
    <cellStyle name="强调文字1" xfId="528"/>
    <cellStyle name="强调文字2" xfId="529"/>
    <cellStyle name="强调文字3" xfId="530"/>
    <cellStyle name="强调文字4" xfId="531"/>
    <cellStyle name="强调文字5" xfId="532"/>
    <cellStyle name="强调文字6" xfId="533"/>
    <cellStyle name="适中 10" xfId="534"/>
    <cellStyle name="适中 11" xfId="535"/>
    <cellStyle name="适中 12" xfId="536"/>
    <cellStyle name="适中 13" xfId="537"/>
    <cellStyle name="适中 14" xfId="538"/>
    <cellStyle name="适中 20" xfId="539"/>
    <cellStyle name="适中 15" xfId="540"/>
    <cellStyle name="适中 21" xfId="541"/>
    <cellStyle name="适中 16" xfId="542"/>
    <cellStyle name="适中 22" xfId="543"/>
    <cellStyle name="适中 17" xfId="544"/>
    <cellStyle name="适中 23" xfId="545"/>
    <cellStyle name="适中 18" xfId="546"/>
    <cellStyle name="适中 24" xfId="547"/>
    <cellStyle name="适中 19" xfId="548"/>
    <cellStyle name="适中 2" xfId="549"/>
    <cellStyle name="适中 25" xfId="550"/>
    <cellStyle name="适中 26" xfId="551"/>
    <cellStyle name="适中 27" xfId="552"/>
    <cellStyle name="适中 28" xfId="553"/>
    <cellStyle name="适中 29" xfId="554"/>
    <cellStyle name="适中 3" xfId="555"/>
    <cellStyle name="适中 4" xfId="556"/>
    <cellStyle name="适中 5" xfId="557"/>
    <cellStyle name="适中 6" xfId="558"/>
    <cellStyle name="适中 7" xfId="559"/>
    <cellStyle name="适中 8" xfId="560"/>
    <cellStyle name="适中 9" xfId="561"/>
    <cellStyle name="输出 10" xfId="562"/>
    <cellStyle name="输出 11" xfId="563"/>
    <cellStyle name="输出 12" xfId="564"/>
    <cellStyle name="输出 13" xfId="565"/>
    <cellStyle name="输出 14" xfId="566"/>
    <cellStyle name="输出 20" xfId="567"/>
    <cellStyle name="输出 15" xfId="568"/>
    <cellStyle name="输出 21" xfId="569"/>
    <cellStyle name="输出 16" xfId="570"/>
    <cellStyle name="输出 22" xfId="571"/>
    <cellStyle name="输出 17" xfId="572"/>
    <cellStyle name="输出 23" xfId="573"/>
    <cellStyle name="输出 18" xfId="574"/>
    <cellStyle name="输出 24" xfId="575"/>
    <cellStyle name="输出 19" xfId="576"/>
    <cellStyle name="输出 2" xfId="577"/>
    <cellStyle name="输出 25" xfId="578"/>
    <cellStyle name="输出 26" xfId="579"/>
    <cellStyle name="输出 27" xfId="580"/>
    <cellStyle name="输出 28" xfId="581"/>
    <cellStyle name="输出 29" xfId="582"/>
    <cellStyle name="输出 3" xfId="583"/>
    <cellStyle name="输出 4" xfId="584"/>
    <cellStyle name="输出 5" xfId="585"/>
    <cellStyle name="输出 6" xfId="586"/>
    <cellStyle name="输出 7" xfId="587"/>
    <cellStyle name="输出 8" xfId="588"/>
    <cellStyle name="输出 9" xfId="589"/>
    <cellStyle name="输入 10" xfId="590"/>
    <cellStyle name="输入 11" xfId="591"/>
    <cellStyle name="输入 12" xfId="592"/>
    <cellStyle name="输入 13" xfId="593"/>
    <cellStyle name="输入 14" xfId="594"/>
    <cellStyle name="输入 20" xfId="595"/>
    <cellStyle name="输入 15" xfId="596"/>
    <cellStyle name="输入 21" xfId="597"/>
    <cellStyle name="输入 16" xfId="598"/>
    <cellStyle name="输入 22" xfId="599"/>
    <cellStyle name="输入 17" xfId="600"/>
    <cellStyle name="输入 23" xfId="601"/>
    <cellStyle name="输入 18" xfId="602"/>
    <cellStyle name="输入 24" xfId="603"/>
    <cellStyle name="输入 19" xfId="604"/>
    <cellStyle name="输入 25" xfId="605"/>
    <cellStyle name="输入 26" xfId="606"/>
    <cellStyle name="输入 27" xfId="607"/>
    <cellStyle name="输入 28" xfId="608"/>
    <cellStyle name="输入 29" xfId="609"/>
    <cellStyle name="输入 4" xfId="610"/>
    <cellStyle name="输入 5" xfId="611"/>
    <cellStyle name="输入 6" xfId="612"/>
    <cellStyle name="输入 7" xfId="613"/>
    <cellStyle name="输入 8" xfId="614"/>
    <cellStyle name="输入 9" xfId="61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F10" sqref="F10"/>
    </sheetView>
  </sheetViews>
  <sheetFormatPr defaultColWidth="9" defaultRowHeight="14.25"/>
  <cols>
    <col min="1" max="5" width="9" style="1"/>
    <col min="6" max="6" width="20.5" style="2" customWidth="1"/>
    <col min="7" max="7" width="29.375" style="1" customWidth="1"/>
    <col min="8" max="8" width="49.375" style="1" customWidth="1"/>
    <col min="9" max="16384" width="9" style="1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2.5" spans="1:10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</row>
    <row r="3" ht="57" spans="1:10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51" t="s">
        <v>11</v>
      </c>
    </row>
    <row r="4" spans="1:11">
      <c r="A4" s="9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1" t="s">
        <v>16</v>
      </c>
      <c r="G4" s="10" t="s">
        <v>17</v>
      </c>
      <c r="H4" s="10" t="s">
        <v>18</v>
      </c>
      <c r="I4" s="9">
        <f>26400/12</f>
        <v>2200</v>
      </c>
      <c r="J4" s="10" t="s">
        <v>19</v>
      </c>
      <c r="K4" s="44" t="s">
        <v>20</v>
      </c>
    </row>
    <row r="5" spans="1:11">
      <c r="A5" s="9">
        <v>2</v>
      </c>
      <c r="B5" s="10" t="s">
        <v>12</v>
      </c>
      <c r="C5" s="12" t="s">
        <v>21</v>
      </c>
      <c r="D5" s="12" t="s">
        <v>22</v>
      </c>
      <c r="E5" s="10" t="s">
        <v>15</v>
      </c>
      <c r="F5" s="11" t="s">
        <v>23</v>
      </c>
      <c r="G5" s="13" t="s">
        <v>24</v>
      </c>
      <c r="H5" s="14" t="s">
        <v>25</v>
      </c>
      <c r="I5" s="9">
        <f>37800/12</f>
        <v>3150</v>
      </c>
      <c r="J5" s="10" t="s">
        <v>26</v>
      </c>
      <c r="K5" s="44" t="s">
        <v>27</v>
      </c>
    </row>
    <row r="6" spans="1:11">
      <c r="A6" s="9"/>
      <c r="B6" s="10" t="s">
        <v>28</v>
      </c>
      <c r="C6" s="12" t="s">
        <v>29</v>
      </c>
      <c r="D6" s="12" t="s">
        <v>14</v>
      </c>
      <c r="E6" s="10" t="s">
        <v>30</v>
      </c>
      <c r="F6" s="11" t="s">
        <v>31</v>
      </c>
      <c r="G6" s="13"/>
      <c r="H6" s="14" t="s">
        <v>32</v>
      </c>
      <c r="I6" s="9"/>
      <c r="J6" s="10" t="s">
        <v>26</v>
      </c>
      <c r="K6" s="44"/>
    </row>
    <row r="7" spans="1:11">
      <c r="A7" s="9"/>
      <c r="B7" s="10" t="s">
        <v>33</v>
      </c>
      <c r="C7" s="12" t="s">
        <v>34</v>
      </c>
      <c r="D7" s="15" t="s">
        <v>14</v>
      </c>
      <c r="E7" s="10" t="s">
        <v>35</v>
      </c>
      <c r="F7" s="11" t="s">
        <v>36</v>
      </c>
      <c r="G7" s="16"/>
      <c r="H7" s="14" t="s">
        <v>32</v>
      </c>
      <c r="I7" s="9"/>
      <c r="J7" s="10" t="s">
        <v>19</v>
      </c>
      <c r="K7" s="44"/>
    </row>
    <row r="8" hidden="1" spans="1:11">
      <c r="A8" s="17">
        <v>4</v>
      </c>
      <c r="B8" s="18" t="s">
        <v>12</v>
      </c>
      <c r="C8" s="18"/>
      <c r="D8" s="18"/>
      <c r="E8" s="18" t="s">
        <v>15</v>
      </c>
      <c r="F8" s="11" t="s">
        <v>37</v>
      </c>
      <c r="G8" s="19"/>
      <c r="H8" s="17"/>
      <c r="I8" s="17"/>
      <c r="J8" s="18"/>
      <c r="K8" s="52"/>
    </row>
    <row r="9" spans="1:11">
      <c r="A9" s="9">
        <v>3</v>
      </c>
      <c r="B9" s="10" t="s">
        <v>12</v>
      </c>
      <c r="C9" s="20" t="s">
        <v>38</v>
      </c>
      <c r="D9" s="20" t="s">
        <v>22</v>
      </c>
      <c r="E9" s="21" t="s">
        <v>15</v>
      </c>
      <c r="F9" s="11" t="s">
        <v>39</v>
      </c>
      <c r="G9" s="20" t="s">
        <v>40</v>
      </c>
      <c r="H9" s="20" t="s">
        <v>41</v>
      </c>
      <c r="I9" s="9">
        <f>60000/12</f>
        <v>5000</v>
      </c>
      <c r="J9" s="10" t="s">
        <v>26</v>
      </c>
      <c r="K9" s="44" t="s">
        <v>42</v>
      </c>
    </row>
    <row r="10" spans="1:11">
      <c r="A10" s="9"/>
      <c r="B10" s="10" t="s">
        <v>28</v>
      </c>
      <c r="C10" s="21" t="s">
        <v>43</v>
      </c>
      <c r="D10" s="21" t="s">
        <v>14</v>
      </c>
      <c r="E10" s="20" t="s">
        <v>30</v>
      </c>
      <c r="F10" s="11" t="s">
        <v>44</v>
      </c>
      <c r="G10" s="21" t="s">
        <v>45</v>
      </c>
      <c r="H10" s="21" t="s">
        <v>46</v>
      </c>
      <c r="I10" s="9">
        <f>14400/12</f>
        <v>1200</v>
      </c>
      <c r="J10" s="10" t="s">
        <v>26</v>
      </c>
      <c r="K10" s="30"/>
    </row>
    <row r="11" spans="1:11">
      <c r="A11" s="22">
        <v>4</v>
      </c>
      <c r="B11" s="23" t="s">
        <v>12</v>
      </c>
      <c r="C11" s="23" t="s">
        <v>47</v>
      </c>
      <c r="D11" s="23" t="s">
        <v>22</v>
      </c>
      <c r="E11" s="23" t="s">
        <v>15</v>
      </c>
      <c r="F11" s="11" t="s">
        <v>48</v>
      </c>
      <c r="G11" s="23" t="s">
        <v>49</v>
      </c>
      <c r="H11" s="23" t="s">
        <v>50</v>
      </c>
      <c r="I11" s="53">
        <v>4000</v>
      </c>
      <c r="J11" s="54" t="s">
        <v>26</v>
      </c>
      <c r="K11" s="53" t="s">
        <v>42</v>
      </c>
    </row>
    <row r="12" spans="1:11">
      <c r="A12" s="22"/>
      <c r="B12" s="23" t="s">
        <v>28</v>
      </c>
      <c r="C12" s="23" t="s">
        <v>51</v>
      </c>
      <c r="D12" s="23" t="s">
        <v>14</v>
      </c>
      <c r="E12" s="23" t="s">
        <v>30</v>
      </c>
      <c r="F12" s="11" t="s">
        <v>52</v>
      </c>
      <c r="G12" s="23" t="s">
        <v>53</v>
      </c>
      <c r="H12" s="23" t="s">
        <v>50</v>
      </c>
      <c r="I12" s="53">
        <v>2000</v>
      </c>
      <c r="J12" s="54" t="s">
        <v>26</v>
      </c>
      <c r="K12" s="53"/>
    </row>
    <row r="13" spans="1:11">
      <c r="A13" s="22"/>
      <c r="B13" s="24" t="s">
        <v>54</v>
      </c>
      <c r="C13" s="24" t="s">
        <v>55</v>
      </c>
      <c r="D13" s="24" t="s">
        <v>22</v>
      </c>
      <c r="E13" s="24" t="s">
        <v>35</v>
      </c>
      <c r="F13" s="11" t="s">
        <v>56</v>
      </c>
      <c r="G13" s="24" t="s">
        <v>57</v>
      </c>
      <c r="H13" s="23" t="s">
        <v>50</v>
      </c>
      <c r="I13" s="53"/>
      <c r="J13" s="55" t="s">
        <v>19</v>
      </c>
      <c r="K13" s="53"/>
    </row>
    <row r="14" spans="1:11">
      <c r="A14" s="22"/>
      <c r="B14" s="24" t="s">
        <v>58</v>
      </c>
      <c r="C14" s="24" t="s">
        <v>59</v>
      </c>
      <c r="D14" s="24" t="s">
        <v>22</v>
      </c>
      <c r="E14" s="24" t="s">
        <v>35</v>
      </c>
      <c r="F14" s="11" t="s">
        <v>60</v>
      </c>
      <c r="G14" s="24" t="s">
        <v>57</v>
      </c>
      <c r="H14" s="23" t="s">
        <v>50</v>
      </c>
      <c r="I14" s="53"/>
      <c r="J14" s="55" t="s">
        <v>19</v>
      </c>
      <c r="K14" s="53"/>
    </row>
    <row r="15" ht="15" spans="1:11">
      <c r="A15" s="25" t="s">
        <v>61</v>
      </c>
      <c r="B15" s="26" t="s">
        <v>12</v>
      </c>
      <c r="C15" s="26" t="s">
        <v>62</v>
      </c>
      <c r="D15" s="26" t="s">
        <v>14</v>
      </c>
      <c r="E15" s="26" t="s">
        <v>15</v>
      </c>
      <c r="F15" s="11" t="s">
        <v>63</v>
      </c>
      <c r="G15" s="27" t="s">
        <v>64</v>
      </c>
      <c r="H15" s="27" t="s">
        <v>46</v>
      </c>
      <c r="I15" s="30">
        <f>32400/12</f>
        <v>2700</v>
      </c>
      <c r="J15" s="56" t="s">
        <v>19</v>
      </c>
      <c r="K15" s="44" t="s">
        <v>42</v>
      </c>
    </row>
    <row r="16" ht="15" spans="1:11">
      <c r="A16" s="28" t="s">
        <v>65</v>
      </c>
      <c r="B16" s="29" t="s">
        <v>12</v>
      </c>
      <c r="C16" s="29" t="s">
        <v>66</v>
      </c>
      <c r="D16" s="29" t="s">
        <v>22</v>
      </c>
      <c r="E16" s="29" t="s">
        <v>15</v>
      </c>
      <c r="F16" s="11" t="s">
        <v>67</v>
      </c>
      <c r="G16" s="29" t="s">
        <v>68</v>
      </c>
      <c r="H16" s="29" t="s">
        <v>46</v>
      </c>
      <c r="I16" s="30">
        <f>42000/12</f>
        <v>3500</v>
      </c>
      <c r="J16" s="57" t="s">
        <v>19</v>
      </c>
      <c r="K16" s="44" t="s">
        <v>42</v>
      </c>
    </row>
    <row r="17" spans="1:11">
      <c r="A17" s="30">
        <v>7</v>
      </c>
      <c r="B17" s="31" t="s">
        <v>12</v>
      </c>
      <c r="C17" s="31" t="s">
        <v>69</v>
      </c>
      <c r="D17" s="31" t="s">
        <v>14</v>
      </c>
      <c r="E17" s="31" t="s">
        <v>15</v>
      </c>
      <c r="F17" s="11" t="s">
        <v>70</v>
      </c>
      <c r="G17" s="31" t="s">
        <v>71</v>
      </c>
      <c r="H17" s="31" t="s">
        <v>46</v>
      </c>
      <c r="I17" s="30">
        <f>40000/12</f>
        <v>3333.33333333333</v>
      </c>
      <c r="J17" s="58" t="s">
        <v>26</v>
      </c>
      <c r="K17" s="44" t="s">
        <v>42</v>
      </c>
    </row>
    <row r="18" spans="1:11">
      <c r="A18" s="30"/>
      <c r="B18" s="31" t="s">
        <v>28</v>
      </c>
      <c r="C18" s="31" t="s">
        <v>72</v>
      </c>
      <c r="D18" s="31" t="s">
        <v>22</v>
      </c>
      <c r="E18" s="31" t="s">
        <v>30</v>
      </c>
      <c r="F18" s="11" t="s">
        <v>73</v>
      </c>
      <c r="G18" s="31" t="s">
        <v>74</v>
      </c>
      <c r="H18" s="31" t="s">
        <v>75</v>
      </c>
      <c r="I18" s="30">
        <f>40000/12</f>
        <v>3333.33333333333</v>
      </c>
      <c r="J18" s="58" t="s">
        <v>26</v>
      </c>
      <c r="K18" s="30"/>
    </row>
    <row r="19" spans="1:11">
      <c r="A19" s="30">
        <v>8</v>
      </c>
      <c r="B19" s="32" t="s">
        <v>12</v>
      </c>
      <c r="C19" s="32" t="s">
        <v>76</v>
      </c>
      <c r="D19" s="32" t="s">
        <v>22</v>
      </c>
      <c r="E19" s="32" t="s">
        <v>15</v>
      </c>
      <c r="F19" s="11" t="s">
        <v>77</v>
      </c>
      <c r="G19" s="32" t="s">
        <v>78</v>
      </c>
      <c r="H19" s="32" t="s">
        <v>46</v>
      </c>
      <c r="I19" s="30">
        <f>54000/12</f>
        <v>4500</v>
      </c>
      <c r="J19" s="59" t="s">
        <v>26</v>
      </c>
      <c r="K19" s="53" t="s">
        <v>42</v>
      </c>
    </row>
    <row r="20" spans="1:11">
      <c r="A20" s="30"/>
      <c r="B20" s="32" t="s">
        <v>28</v>
      </c>
      <c r="C20" s="32" t="s">
        <v>79</v>
      </c>
      <c r="D20" s="32" t="s">
        <v>14</v>
      </c>
      <c r="E20" s="32" t="s">
        <v>30</v>
      </c>
      <c r="F20" s="11" t="s">
        <v>80</v>
      </c>
      <c r="G20" s="32" t="s">
        <v>81</v>
      </c>
      <c r="H20" s="32" t="s">
        <v>82</v>
      </c>
      <c r="I20" s="30">
        <f>40800/12</f>
        <v>3400</v>
      </c>
      <c r="J20" s="59" t="s">
        <v>26</v>
      </c>
      <c r="K20" s="53"/>
    </row>
    <row r="21" spans="1:11">
      <c r="A21" s="30"/>
      <c r="B21" s="32" t="s">
        <v>33</v>
      </c>
      <c r="C21" s="32" t="s">
        <v>83</v>
      </c>
      <c r="D21" s="32" t="s">
        <v>14</v>
      </c>
      <c r="E21" s="32" t="s">
        <v>35</v>
      </c>
      <c r="F21" s="11" t="s">
        <v>84</v>
      </c>
      <c r="G21" s="32" t="s">
        <v>85</v>
      </c>
      <c r="H21" s="32" t="s">
        <v>82</v>
      </c>
      <c r="I21" s="30"/>
      <c r="J21" s="59" t="s">
        <v>19</v>
      </c>
      <c r="K21" s="53"/>
    </row>
    <row r="22" spans="1:11">
      <c r="A22" s="30"/>
      <c r="B22" s="32" t="s">
        <v>86</v>
      </c>
      <c r="C22" s="32" t="s">
        <v>87</v>
      </c>
      <c r="D22" s="32" t="s">
        <v>22</v>
      </c>
      <c r="E22" s="32" t="s">
        <v>35</v>
      </c>
      <c r="F22" s="11" t="s">
        <v>88</v>
      </c>
      <c r="G22" s="32" t="s">
        <v>85</v>
      </c>
      <c r="H22" s="32" t="s">
        <v>82</v>
      </c>
      <c r="I22" s="30"/>
      <c r="J22" s="59" t="s">
        <v>19</v>
      </c>
      <c r="K22" s="53"/>
    </row>
    <row r="23" ht="15" spans="1:11">
      <c r="A23" s="33" t="s">
        <v>89</v>
      </c>
      <c r="B23" s="34" t="s">
        <v>12</v>
      </c>
      <c r="C23" s="34" t="s">
        <v>90</v>
      </c>
      <c r="D23" s="34" t="s">
        <v>22</v>
      </c>
      <c r="E23" s="34" t="s">
        <v>15</v>
      </c>
      <c r="F23" s="11" t="s">
        <v>91</v>
      </c>
      <c r="G23" s="35" t="s">
        <v>92</v>
      </c>
      <c r="H23" s="35" t="s">
        <v>46</v>
      </c>
      <c r="I23" s="30">
        <f>22800/12</f>
        <v>1900</v>
      </c>
      <c r="J23" s="60" t="s">
        <v>19</v>
      </c>
      <c r="K23" s="44" t="s">
        <v>42</v>
      </c>
    </row>
    <row r="24" ht="15" spans="1:11">
      <c r="A24" s="36" t="s">
        <v>93</v>
      </c>
      <c r="B24" s="37" t="s">
        <v>12</v>
      </c>
      <c r="C24" s="37" t="s">
        <v>94</v>
      </c>
      <c r="D24" s="37" t="s">
        <v>22</v>
      </c>
      <c r="E24" s="37" t="s">
        <v>15</v>
      </c>
      <c r="F24" s="11" t="s">
        <v>95</v>
      </c>
      <c r="G24" s="37" t="s">
        <v>96</v>
      </c>
      <c r="H24" s="37" t="s">
        <v>97</v>
      </c>
      <c r="I24" s="30">
        <f>38600/12</f>
        <v>3216.66666666667</v>
      </c>
      <c r="J24" s="61" t="s">
        <v>19</v>
      </c>
      <c r="K24" s="44" t="s">
        <v>42</v>
      </c>
    </row>
    <row r="25" ht="15" spans="1:11">
      <c r="A25" s="38" t="s">
        <v>98</v>
      </c>
      <c r="B25" s="39" t="s">
        <v>12</v>
      </c>
      <c r="C25" s="39" t="s">
        <v>99</v>
      </c>
      <c r="D25" s="39" t="s">
        <v>14</v>
      </c>
      <c r="E25" s="39" t="s">
        <v>15</v>
      </c>
      <c r="F25" s="11" t="s">
        <v>100</v>
      </c>
      <c r="G25" s="39" t="s">
        <v>101</v>
      </c>
      <c r="H25" s="39" t="s">
        <v>97</v>
      </c>
      <c r="I25" s="30">
        <f>30000/12</f>
        <v>2500</v>
      </c>
      <c r="J25" s="62" t="s">
        <v>19</v>
      </c>
      <c r="K25" s="44" t="s">
        <v>42</v>
      </c>
    </row>
    <row r="26" ht="15" spans="1:11">
      <c r="A26" s="30">
        <v>12</v>
      </c>
      <c r="B26" s="40" t="s">
        <v>12</v>
      </c>
      <c r="C26" s="40" t="s">
        <v>102</v>
      </c>
      <c r="D26" s="40" t="s">
        <v>14</v>
      </c>
      <c r="E26" s="40" t="s">
        <v>15</v>
      </c>
      <c r="F26" s="11" t="s">
        <v>103</v>
      </c>
      <c r="G26" s="40" t="s">
        <v>104</v>
      </c>
      <c r="H26" s="40" t="s">
        <v>97</v>
      </c>
      <c r="I26" s="30">
        <f>31200/12</f>
        <v>2600</v>
      </c>
      <c r="J26" s="63" t="s">
        <v>26</v>
      </c>
      <c r="K26" s="44" t="s">
        <v>42</v>
      </c>
    </row>
    <row r="27" ht="15" spans="1:11">
      <c r="A27" s="30"/>
      <c r="B27" s="40" t="s">
        <v>105</v>
      </c>
      <c r="C27" s="40" t="s">
        <v>106</v>
      </c>
      <c r="D27" s="40" t="s">
        <v>22</v>
      </c>
      <c r="E27" s="40" t="s">
        <v>30</v>
      </c>
      <c r="F27" s="11" t="s">
        <v>107</v>
      </c>
      <c r="G27" s="40" t="s">
        <v>108</v>
      </c>
      <c r="H27" s="40" t="s">
        <v>109</v>
      </c>
      <c r="I27" s="30">
        <f>37200/12</f>
        <v>3100</v>
      </c>
      <c r="J27" s="63" t="s">
        <v>26</v>
      </c>
      <c r="K27" s="30"/>
    </row>
    <row r="28" ht="15" spans="1:11">
      <c r="A28" s="41" t="s">
        <v>110</v>
      </c>
      <c r="B28" s="41" t="s">
        <v>12</v>
      </c>
      <c r="C28" s="41" t="s">
        <v>111</v>
      </c>
      <c r="D28" s="41" t="s">
        <v>22</v>
      </c>
      <c r="E28" s="42" t="s">
        <v>15</v>
      </c>
      <c r="F28" s="11" t="s">
        <v>112</v>
      </c>
      <c r="G28" s="43" t="s">
        <v>113</v>
      </c>
      <c r="H28" s="43" t="s">
        <v>46</v>
      </c>
      <c r="I28" s="30">
        <f>24000/12</f>
        <v>2000</v>
      </c>
      <c r="J28" s="64" t="s">
        <v>19</v>
      </c>
      <c r="K28" s="44" t="s">
        <v>42</v>
      </c>
    </row>
    <row r="29" ht="15" spans="1:11">
      <c r="A29" s="41" t="s">
        <v>114</v>
      </c>
      <c r="B29" s="41" t="s">
        <v>12</v>
      </c>
      <c r="C29" s="44" t="s">
        <v>115</v>
      </c>
      <c r="D29" s="44" t="s">
        <v>14</v>
      </c>
      <c r="E29" s="44" t="s">
        <v>15</v>
      </c>
      <c r="F29" s="11" t="s">
        <v>116</v>
      </c>
      <c r="G29" s="44" t="s">
        <v>117</v>
      </c>
      <c r="H29" s="43" t="s">
        <v>46</v>
      </c>
      <c r="I29" s="30">
        <f>1355</f>
        <v>1355</v>
      </c>
      <c r="J29" s="44" t="s">
        <v>19</v>
      </c>
      <c r="K29" s="44" t="s">
        <v>42</v>
      </c>
    </row>
    <row r="30" spans="1:11">
      <c r="A30" s="45" t="s">
        <v>118</v>
      </c>
      <c r="B30" s="46" t="s">
        <v>12</v>
      </c>
      <c r="C30" s="46" t="s">
        <v>119</v>
      </c>
      <c r="D30" s="46" t="s">
        <v>22</v>
      </c>
      <c r="E30" s="46" t="s">
        <v>15</v>
      </c>
      <c r="F30" s="11" t="s">
        <v>120</v>
      </c>
      <c r="G30" s="47" t="s">
        <v>121</v>
      </c>
      <c r="H30" s="47" t="s">
        <v>122</v>
      </c>
      <c r="I30" s="30">
        <f>42000/12</f>
        <v>3500</v>
      </c>
      <c r="J30" s="46" t="s">
        <v>19</v>
      </c>
      <c r="K30" s="44" t="s">
        <v>20</v>
      </c>
    </row>
    <row r="31" spans="1:11">
      <c r="A31" s="30">
        <v>16</v>
      </c>
      <c r="B31" s="40" t="s">
        <v>12</v>
      </c>
      <c r="C31" s="48" t="s">
        <v>123</v>
      </c>
      <c r="D31" s="48" t="s">
        <v>14</v>
      </c>
      <c r="E31" s="48" t="s">
        <v>15</v>
      </c>
      <c r="F31" s="11" t="s">
        <v>124</v>
      </c>
      <c r="G31" s="49" t="s">
        <v>125</v>
      </c>
      <c r="H31" s="48" t="s">
        <v>25</v>
      </c>
      <c r="I31" s="30">
        <f>32400/12</f>
        <v>2700</v>
      </c>
      <c r="J31" s="65" t="s">
        <v>26</v>
      </c>
      <c r="K31" s="44" t="s">
        <v>27</v>
      </c>
    </row>
    <row r="32" ht="15" spans="1:11">
      <c r="A32" s="30"/>
      <c r="B32" s="40" t="s">
        <v>105</v>
      </c>
      <c r="C32" s="48" t="s">
        <v>126</v>
      </c>
      <c r="D32" s="48" t="s">
        <v>22</v>
      </c>
      <c r="E32" s="48" t="s">
        <v>30</v>
      </c>
      <c r="F32" s="11" t="s">
        <v>127</v>
      </c>
      <c r="G32" s="49" t="s">
        <v>128</v>
      </c>
      <c r="H32" s="48" t="s">
        <v>129</v>
      </c>
      <c r="I32" s="30">
        <f>36000/12</f>
        <v>3000</v>
      </c>
      <c r="J32" s="65" t="s">
        <v>26</v>
      </c>
      <c r="K32" s="30"/>
    </row>
    <row r="33" spans="1:11">
      <c r="A33" s="41" t="s">
        <v>130</v>
      </c>
      <c r="B33" s="41" t="s">
        <v>12</v>
      </c>
      <c r="C33" s="44" t="s">
        <v>131</v>
      </c>
      <c r="D33" s="44" t="s">
        <v>22</v>
      </c>
      <c r="E33" s="44" t="s">
        <v>15</v>
      </c>
      <c r="F33" s="11" t="s">
        <v>132</v>
      </c>
      <c r="G33" s="44" t="s">
        <v>133</v>
      </c>
      <c r="H33" s="44" t="s">
        <v>134</v>
      </c>
      <c r="I33" s="30">
        <f>32400/12</f>
        <v>2700</v>
      </c>
      <c r="J33" s="44" t="s">
        <v>19</v>
      </c>
      <c r="K33" s="44" t="s">
        <v>135</v>
      </c>
    </row>
    <row r="34" spans="1:11">
      <c r="A34" s="30">
        <v>18</v>
      </c>
      <c r="B34" s="50" t="s">
        <v>12</v>
      </c>
      <c r="C34" s="50" t="s">
        <v>136</v>
      </c>
      <c r="D34" s="50" t="s">
        <v>22</v>
      </c>
      <c r="E34" s="50" t="s">
        <v>15</v>
      </c>
      <c r="F34" s="11" t="s">
        <v>137</v>
      </c>
      <c r="G34" s="50" t="s">
        <v>138</v>
      </c>
      <c r="H34" s="50" t="s">
        <v>139</v>
      </c>
      <c r="I34" s="30">
        <f>22800/12</f>
        <v>1900</v>
      </c>
      <c r="J34" s="50" t="s">
        <v>19</v>
      </c>
      <c r="K34" s="44" t="s">
        <v>20</v>
      </c>
    </row>
    <row r="35" spans="1:11">
      <c r="A35" s="9">
        <v>19</v>
      </c>
      <c r="B35" s="10" t="s">
        <v>12</v>
      </c>
      <c r="C35" s="44" t="s">
        <v>140</v>
      </c>
      <c r="D35" s="44" t="s">
        <v>14</v>
      </c>
      <c r="E35" s="31" t="s">
        <v>15</v>
      </c>
      <c r="F35" s="11" t="s">
        <v>141</v>
      </c>
      <c r="G35" s="44" t="s">
        <v>142</v>
      </c>
      <c r="H35" s="44" t="s">
        <v>143</v>
      </c>
      <c r="I35" s="30">
        <f>21000/12</f>
        <v>1750</v>
      </c>
      <c r="J35" s="65" t="s">
        <v>26</v>
      </c>
      <c r="K35" s="44" t="s">
        <v>20</v>
      </c>
    </row>
    <row r="36" spans="1:11">
      <c r="A36" s="9"/>
      <c r="B36" s="10" t="s">
        <v>28</v>
      </c>
      <c r="C36" s="44" t="s">
        <v>144</v>
      </c>
      <c r="D36" s="44" t="s">
        <v>22</v>
      </c>
      <c r="E36" s="31" t="s">
        <v>30</v>
      </c>
      <c r="F36" s="11" t="s">
        <v>145</v>
      </c>
      <c r="G36" s="44" t="s">
        <v>146</v>
      </c>
      <c r="H36" s="44" t="s">
        <v>147</v>
      </c>
      <c r="I36" s="30">
        <f>32000/12</f>
        <v>2666.66666666667</v>
      </c>
      <c r="J36" s="65" t="s">
        <v>26</v>
      </c>
      <c r="K36" s="30"/>
    </row>
    <row r="37" spans="1:11">
      <c r="A37" s="9"/>
      <c r="B37" s="10" t="s">
        <v>33</v>
      </c>
      <c r="C37" s="44" t="s">
        <v>148</v>
      </c>
      <c r="D37" s="44" t="s">
        <v>22</v>
      </c>
      <c r="E37" s="32" t="s">
        <v>35</v>
      </c>
      <c r="F37" s="11" t="s">
        <v>149</v>
      </c>
      <c r="G37" s="30"/>
      <c r="H37" s="44" t="s">
        <v>143</v>
      </c>
      <c r="I37" s="30"/>
      <c r="J37" s="44" t="s">
        <v>19</v>
      </c>
      <c r="K37" s="30"/>
    </row>
  </sheetData>
  <mergeCells count="18">
    <mergeCell ref="A1:J1"/>
    <mergeCell ref="A2:J2"/>
    <mergeCell ref="A5:A7"/>
    <mergeCell ref="A9:A10"/>
    <mergeCell ref="A11:A14"/>
    <mergeCell ref="A17:A18"/>
    <mergeCell ref="A19:A22"/>
    <mergeCell ref="A26:A27"/>
    <mergeCell ref="A31:A32"/>
    <mergeCell ref="A35:A37"/>
    <mergeCell ref="K5:K7"/>
    <mergeCell ref="K9:K10"/>
    <mergeCell ref="K11:K14"/>
    <mergeCell ref="K17:K18"/>
    <mergeCell ref="K19:K22"/>
    <mergeCell ref="K26:K27"/>
    <mergeCell ref="K31:K32"/>
    <mergeCell ref="K35:K3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2017-10-27T02:56:00Z</dcterms:created>
  <dcterms:modified xsi:type="dcterms:W3CDTF">2018-10-12T02:39:49Z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