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<sst xmlns="http://schemas.openxmlformats.org/spreadsheetml/2006/main" count="137">
  <si>
    <t>西安市保障性住房（经适房）资格联审信息表第000批（原表）</t>
  </si>
  <si>
    <t>基本信息（未央区第 154 批 共 16 户，计 36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</si>
  <si>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</si>
  <si>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</si>
  <si>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</si>
  <si>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</si>
  <si>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</si>
  <si>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</si>
  <si>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</si>
  <si>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</si>
  <si>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</si>
  <si>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</si>
  <si>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</si>
  <si>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</si>
  <si>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何均平</t>
  </si>
  <si>
    <t>女</t>
  </si>
  <si>
    <t>本人</t>
  </si>
  <si>
    <t>612127****02063666</t>
  </si>
  <si>
    <t>回味依衣服饰公司</t>
  </si>
  <si>
    <t>方新社区</t>
  </si>
  <si>
    <t>已婚</t>
  </si>
  <si>
    <t>张家堡</t>
  </si>
  <si>
    <t>成员1</t>
  </si>
  <si>
    <t>尹春明</t>
  </si>
  <si>
    <t>男</t>
  </si>
  <si>
    <t>配偶</t>
  </si>
  <si>
    <t>612127****05163691</t>
  </si>
  <si>
    <t>西蓝天然气有限公司</t>
  </si>
  <si>
    <t>习芳</t>
  </si>
  <si>
    <t>610524****04081623</t>
  </si>
  <si>
    <t>无</t>
  </si>
  <si>
    <t>西安市未央区二府庄1号付1号</t>
  </si>
  <si>
    <t>许晓东</t>
  </si>
  <si>
    <t>610527****07281335</t>
  </si>
  <si>
    <t>橱柜安装</t>
  </si>
  <si>
    <t>陕西省白水县尧禾镇恒寨村八组002号</t>
  </si>
  <si>
    <t>成员2</t>
  </si>
  <si>
    <t>许婉莹</t>
  </si>
  <si>
    <t>子女</t>
  </si>
  <si>
    <t>610527****03051328</t>
  </si>
  <si>
    <t>未婚</t>
  </si>
  <si>
    <t>李秀文</t>
  </si>
  <si>
    <t>610126****12307318</t>
  </si>
  <si>
    <t>打零工</t>
  </si>
  <si>
    <r>
      <rPr>
        <sz val="12"/>
        <color indexed="8"/>
        <rFont val="宋体"/>
        <charset val="134"/>
      </rPr>
      <t>未央区常青路</t>
    </r>
    <r>
      <rPr>
        <sz val="12"/>
        <color indexed="8"/>
        <rFont val="Tahoma"/>
        <charset val="129"/>
      </rPr>
      <t>10-5-1-14-11</t>
    </r>
  </si>
  <si>
    <t>陈晓伟</t>
  </si>
  <si>
    <t>610126****09097326</t>
  </si>
  <si>
    <r>
      <rPr>
        <sz val="11"/>
        <color indexed="8"/>
        <rFont val="宋体"/>
        <charset val="134"/>
      </rPr>
      <t>地</t>
    </r>
    <r>
      <rPr>
        <sz val="11"/>
        <color indexed="8"/>
        <rFont val="Tahoma"/>
        <charset val="129"/>
      </rPr>
      <t xml:space="preserve"> </t>
    </r>
    <r>
      <rPr>
        <sz val="11"/>
        <color indexed="8"/>
        <rFont val="宋体"/>
        <charset val="134"/>
      </rPr>
      <t>矿堪探大队</t>
    </r>
  </si>
  <si>
    <t>罗刚</t>
  </si>
  <si>
    <t>610525****0216281X</t>
  </si>
  <si>
    <t>开淘宝店</t>
  </si>
  <si>
    <t>未央区张家堡二府庄</t>
  </si>
  <si>
    <t>保祥</t>
  </si>
  <si>
    <t>622201****10150318</t>
  </si>
  <si>
    <t>二府庄小区</t>
  </si>
  <si>
    <t>离异</t>
  </si>
  <si>
    <t>任倩</t>
  </si>
  <si>
    <t>610628****04223329</t>
  </si>
  <si>
    <t>西安市未央区中医医院</t>
  </si>
  <si>
    <t>荆文涛</t>
  </si>
  <si>
    <t>610403****03291038</t>
  </si>
  <si>
    <t>工地外墙保温</t>
  </si>
  <si>
    <t>陕西省咸阳市杨凌区大寨乡西小寨村西街60号</t>
  </si>
  <si>
    <t>郭军龙</t>
  </si>
  <si>
    <t>610629****01046933</t>
  </si>
  <si>
    <t>延长石油</t>
  </si>
  <si>
    <t>凤城八路八号</t>
  </si>
  <si>
    <t>田歌</t>
  </si>
  <si>
    <t>429005****12208260</t>
  </si>
  <si>
    <t>郭伊夏</t>
  </si>
  <si>
    <t>610629****08111621</t>
  </si>
  <si>
    <t>成员3</t>
  </si>
  <si>
    <t>郭又霆</t>
  </si>
  <si>
    <t>610112****07096812</t>
  </si>
  <si>
    <t>李颖</t>
  </si>
  <si>
    <t>610424****0302466X</t>
  </si>
  <si>
    <t>西安市凤城一路雅馨幼儿园</t>
  </si>
  <si>
    <t>谷悦</t>
  </si>
  <si>
    <t>610528****12034524</t>
  </si>
  <si>
    <t>柔美美容会所</t>
  </si>
  <si>
    <t>潘奕伊</t>
  </si>
  <si>
    <t>130206****02110021</t>
  </si>
  <si>
    <t>庆安中学</t>
  </si>
  <si>
    <t>陈鑫丹</t>
  </si>
  <si>
    <t>612501****09160017</t>
  </si>
  <si>
    <t>申文斌</t>
  </si>
  <si>
    <t>622722****09163815</t>
  </si>
  <si>
    <t>广州王老吉大健康企业发展有限公司</t>
  </si>
  <si>
    <t>李润民</t>
  </si>
  <si>
    <t>620421****1103092X</t>
  </si>
  <si>
    <t>陕西冠昌项目管理有限公司</t>
  </si>
  <si>
    <t>王辉</t>
  </si>
  <si>
    <t>620421****12290436</t>
  </si>
  <si>
    <t>西安寒舍酒店管理有限公司</t>
  </si>
  <si>
    <t>甘肃省靖远县乌兰镇西滩村拜根社56号</t>
  </si>
  <si>
    <t>王浩萌</t>
  </si>
  <si>
    <t>620421****09040421</t>
  </si>
  <si>
    <t>王浩宁</t>
  </si>
  <si>
    <t>620421****12080410</t>
  </si>
  <si>
    <t>方海艳</t>
  </si>
  <si>
    <t>610523****10042588</t>
  </si>
  <si>
    <t>陕西法恩莎营销中心</t>
  </si>
  <si>
    <t>燕锋元</t>
  </si>
  <si>
    <t>610523****10132570</t>
  </si>
  <si>
    <t>西安市雁塔区互成建材经营部</t>
  </si>
  <si>
    <t>陕西省大荔县范家镇北岐村二组</t>
  </si>
  <si>
    <t>燕舒蓉</t>
  </si>
  <si>
    <t>610523****02022564</t>
  </si>
  <si>
    <t>燕姿蓉</t>
  </si>
  <si>
    <t>610523****0622256X</t>
  </si>
  <si>
    <t>李斯豪</t>
  </si>
  <si>
    <t>610326****06222271</t>
  </si>
  <si>
    <t>西安SKP影城有限公司</t>
  </si>
  <si>
    <t>未央区未央宫街道青门新区</t>
  </si>
  <si>
    <t>未央宫</t>
  </si>
  <si>
    <t>邓乔</t>
  </si>
  <si>
    <t>610326****10040024</t>
  </si>
  <si>
    <t>西安大明宫国家遗址公园管理有限</t>
  </si>
  <si>
    <t>杨凌区李台街道渭惠路6号8-23</t>
  </si>
  <si>
    <t>李诺依</t>
  </si>
  <si>
    <t>610403****05280521</t>
  </si>
  <si>
    <t>李依彤</t>
  </si>
  <si>
    <t>610403****07290549</t>
  </si>
  <si>
    <t>李萌</t>
  </si>
  <si>
    <t>411282****08116586</t>
  </si>
  <si>
    <t>西安市未央宫派出所</t>
  </si>
  <si>
    <t>安乐乐</t>
  </si>
  <si>
    <t>411282****05166513</t>
  </si>
  <si>
    <t>陕西科迪尔商务信息有限公司</t>
  </si>
  <si>
    <t>河南省灵宝市故县派出所</t>
  </si>
  <si>
    <t>郭海仓</t>
  </si>
  <si>
    <t>612127****04137632</t>
  </si>
  <si>
    <t>西安市机动车停放服务中心</t>
  </si>
  <si>
    <t>田柯利</t>
  </si>
  <si>
    <t>612127****11167647</t>
  </si>
  <si>
    <t>西安市机动车停放中心</t>
  </si>
  <si>
    <t>陕西省大荔县韦林派出所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</si>
</sst>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60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Tahoma"/>
      <charset val="129"/>
    </font>
    <font>
      <sz val="11"/>
      <color indexed="8"/>
      <name val="Tahoma"/>
      <charset val="129"/>
    </font>
    <font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Tahoma"/>
      <charset val="129"/>
    </font>
    <font>
      <b/>
      <sz val="13"/>
      <color theme="3"/>
      <name val="Tahoma"/>
      <charset val="129"/>
    </font>
    <font>
      <sz val="11"/>
      <color theme="1"/>
      <name val="Tahoma"/>
      <charset val="129"/>
    </font>
    <font>
      <sz val="11"/>
      <color rgb="FF9C0006"/>
      <name val="Tahoma"/>
      <charset val="129"/>
    </font>
    <font>
      <sz val="11"/>
      <name val="Tahoma"/>
      <charset val="134"/>
    </font>
    <font>
      <sz val="11"/>
      <color indexed="9"/>
      <name val="Tahoma"/>
      <charset val="129"/>
    </font>
    <font>
      <b/>
      <sz val="11"/>
      <color rgb="FF3F3F3F"/>
      <name val="Tahoma"/>
      <charset val="129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Tahoma"/>
      <charset val="129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8"/>
      <name val="Tahoma"/>
      <charset val="129"/>
    </font>
    <font>
      <sz val="11"/>
      <color indexed="8"/>
      <name val="Tahoma"/>
      <charset val="134"/>
    </font>
    <font>
      <i/>
      <sz val="11"/>
      <color rgb="FF7F7F7F"/>
      <name val="Tahoma"/>
      <charset val="129"/>
    </font>
    <font>
      <b/>
      <sz val="15"/>
      <color theme="3"/>
      <name val="Tahoma"/>
      <charset val="129"/>
    </font>
    <font>
      <sz val="11"/>
      <color indexed="10"/>
      <name val="Tahoma"/>
      <charset val="129"/>
    </font>
    <font>
      <sz val="12"/>
      <name val="宋体"/>
      <charset val="134"/>
    </font>
    <font>
      <sz val="11"/>
      <color rgb="FF9C6500"/>
      <name val="Tahoma"/>
      <charset val="129"/>
    </font>
    <font>
      <b/>
      <sz val="11"/>
      <color indexed="9"/>
      <name val="Tahoma"/>
      <charset val="129"/>
    </font>
    <font>
      <sz val="18"/>
      <color theme="3"/>
      <name val="Tahoma"/>
      <charset val="129"/>
    </font>
    <font>
      <sz val="11"/>
      <color rgb="FF006100"/>
      <name val="Tahoma"/>
      <charset val="129"/>
    </font>
    <font>
      <sz val="11"/>
      <color rgb="FF3F3F76"/>
      <name val="Tahoma"/>
      <charset val="129"/>
    </font>
    <font>
      <sz val="11"/>
      <color rgb="FFFA7D00"/>
      <name val="Tahoma"/>
      <charset val="129"/>
    </font>
  </fonts>
  <fills count="6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indexed="8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</borders>
  <cellStyleXfs count="346">
    <xf numFmtId="0" fontId="0" fillId="0" borderId="0">
      <alignment vertical="center"/>
    </xf>
    <xf numFmtId="0" fontId="14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37" fillId="22" borderId="12" applyNumberFormat="0" applyProtection="0"/>
    <xf numFmtId="0" fontId="25" fillId="7" borderId="0" applyNumberFormat="0" applyBorder="0" applyAlignment="0" applyProtection="0">
      <alignment vertical="center"/>
    </xf>
    <xf numFmtId="0" fontId="14" fillId="19" borderId="0" applyNumberFormat="0" applyBorder="0" applyProtection="0"/>
    <xf numFmtId="0" fontId="20" fillId="4" borderId="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4" fontId="2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0" fontId="41" fillId="22" borderId="6" applyNumberFormat="0" applyProtection="0"/>
    <xf numFmtId="0" fontId="25" fillId="29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33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22" fillId="3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6" fillId="40" borderId="0" applyNumberFormat="0" applyBorder="0" applyProtection="0"/>
    <xf numFmtId="0" fontId="47" fillId="0" borderId="0" applyNumberFormat="0" applyFill="0" applyBorder="0" applyAlignment="0" applyProtection="0">
      <alignment vertical="center"/>
    </xf>
    <xf numFmtId="0" fontId="34" fillId="18" borderId="0" applyNumberFormat="0" applyBorder="0" applyProtection="0"/>
    <xf numFmtId="0" fontId="14" fillId="41" borderId="0" applyNumberFormat="0" applyBorder="0" applyProtection="0"/>
    <xf numFmtId="0" fontId="33" fillId="0" borderId="0">
      <alignment vertical="center"/>
    </xf>
    <xf numFmtId="0" fontId="30" fillId="0" borderId="0">
      <alignment vertical="center"/>
    </xf>
    <xf numFmtId="0" fontId="21" fillId="14" borderId="10" applyNumberFormat="0" applyFont="0" applyAlignment="0" applyProtection="0">
      <alignment vertical="center"/>
    </xf>
    <xf numFmtId="0" fontId="14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4" fillId="26" borderId="0" applyNumberFormat="0" applyBorder="0" applyProtection="0"/>
    <xf numFmtId="0" fontId="23" fillId="0" borderId="7" applyNumberFormat="0" applyFill="0" applyAlignment="0" applyProtection="0">
      <alignment vertical="center"/>
    </xf>
    <xf numFmtId="0" fontId="14" fillId="16" borderId="0" applyNumberFormat="0" applyBorder="0" applyProtection="0"/>
    <xf numFmtId="0" fontId="14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4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6" fillId="8" borderId="8" applyNumberFormat="0" applyAlignment="0" applyProtection="0">
      <alignment vertical="center"/>
    </xf>
    <xf numFmtId="0" fontId="35" fillId="0" borderId="0" applyProtection="0">
      <alignment vertical="center"/>
    </xf>
    <xf numFmtId="0" fontId="30" fillId="0" borderId="0">
      <alignment vertical="center"/>
    </xf>
    <xf numFmtId="0" fontId="45" fillId="8" borderId="6" applyNumberFormat="0" applyAlignment="0" applyProtection="0">
      <alignment vertical="center"/>
    </xf>
    <xf numFmtId="0" fontId="28" fillId="10" borderId="9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6" fillId="27" borderId="0" applyNumberFormat="0" applyBorder="0" applyProtection="0"/>
    <xf numFmtId="0" fontId="42" fillId="3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4" fillId="17" borderId="0" applyNumberFormat="0" applyBorder="0" applyProtection="0"/>
    <xf numFmtId="0" fontId="22" fillId="4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4" fillId="46" borderId="0" applyNumberFormat="0" applyBorder="0" applyProtection="0"/>
    <xf numFmtId="0" fontId="25" fillId="9" borderId="0" applyNumberFormat="0" applyBorder="0" applyAlignment="0" applyProtection="0">
      <alignment vertical="center"/>
    </xf>
    <xf numFmtId="0" fontId="37" fillId="22" borderId="12" applyNumberFormat="0" applyProtection="0"/>
    <xf numFmtId="0" fontId="25" fillId="47" borderId="0" applyNumberFormat="0" applyBorder="0" applyAlignment="0" applyProtection="0">
      <alignment vertical="center"/>
    </xf>
    <xf numFmtId="0" fontId="14" fillId="48" borderId="0" applyNumberFormat="0" applyBorder="0" applyProtection="0"/>
    <xf numFmtId="0" fontId="25" fillId="25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37" fillId="22" borderId="12" applyNumberFormat="0" applyProtection="0"/>
    <xf numFmtId="0" fontId="25" fillId="34" borderId="0" applyNumberFormat="0" applyBorder="0" applyAlignment="0" applyProtection="0">
      <alignment vertical="center"/>
    </xf>
    <xf numFmtId="0" fontId="14" fillId="50" borderId="0" applyNumberFormat="0" applyBorder="0" applyProtection="0"/>
    <xf numFmtId="0" fontId="41" fillId="22" borderId="6" applyNumberFormat="0" applyProtection="0"/>
    <xf numFmtId="0" fontId="25" fillId="5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1" fillId="22" borderId="6" applyNumberFormat="0" applyProtection="0"/>
    <xf numFmtId="0" fontId="25" fillId="3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5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4" fillId="54" borderId="0" applyNumberFormat="0" applyBorder="0" applyProtection="0"/>
    <xf numFmtId="0" fontId="25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34" fillId="18" borderId="0" applyNumberFormat="0" applyBorder="0" applyProtection="0"/>
    <xf numFmtId="0" fontId="14" fillId="12" borderId="0" applyNumberFormat="0" applyBorder="0" applyProtection="0"/>
    <xf numFmtId="0" fontId="34" fillId="18" borderId="0" applyNumberFormat="0" applyBorder="0" applyProtection="0"/>
    <xf numFmtId="0" fontId="14" fillId="3" borderId="0" applyNumberFormat="0" applyBorder="0" applyProtection="0"/>
    <xf numFmtId="0" fontId="14" fillId="21" borderId="0" applyNumberFormat="0" applyBorder="0" applyProtection="0"/>
    <xf numFmtId="0" fontId="33" fillId="0" borderId="0">
      <alignment vertical="center"/>
    </xf>
    <xf numFmtId="0" fontId="36" fillId="55" borderId="0" applyNumberFormat="0" applyBorder="0" applyProtection="0"/>
    <xf numFmtId="0" fontId="36" fillId="56" borderId="0" applyNumberFormat="0" applyBorder="0" applyProtection="0"/>
    <xf numFmtId="0" fontId="36" fillId="57" borderId="0" applyNumberFormat="0" applyBorder="0" applyProtection="0"/>
    <xf numFmtId="0" fontId="36" fillId="45" borderId="0" applyNumberFormat="0" applyBorder="0" applyProtection="0"/>
    <xf numFmtId="0" fontId="36" fillId="20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51" fillId="0" borderId="16" applyNumberFormat="0" applyFill="0" applyProtection="0"/>
    <xf numFmtId="0" fontId="14" fillId="0" borderId="0">
      <alignment vertical="center"/>
    </xf>
    <xf numFmtId="0" fontId="14" fillId="0" borderId="0">
      <alignment vertical="center"/>
    </xf>
    <xf numFmtId="0" fontId="51" fillId="0" borderId="16" applyNumberFormat="0" applyFill="0" applyProtection="0"/>
    <xf numFmtId="0" fontId="14" fillId="0" borderId="0">
      <alignment vertical="center"/>
    </xf>
    <xf numFmtId="0" fontId="14" fillId="0" borderId="0">
      <alignment vertical="center"/>
    </xf>
    <xf numFmtId="0" fontId="51" fillId="0" borderId="16" applyNumberFormat="0" applyFill="0" applyProtection="0"/>
    <xf numFmtId="0" fontId="33" fillId="0" borderId="0">
      <alignment vertical="center"/>
    </xf>
    <xf numFmtId="0" fontId="32" fillId="0" borderId="11" applyNumberFormat="0" applyFill="0" applyProtection="0"/>
    <xf numFmtId="0" fontId="33" fillId="0" borderId="0">
      <alignment vertical="center"/>
    </xf>
    <xf numFmtId="0" fontId="32" fillId="0" borderId="11" applyNumberFormat="0" applyFill="0" applyProtection="0"/>
    <xf numFmtId="0" fontId="32" fillId="0" borderId="11" applyNumberFormat="0" applyFill="0" applyProtection="0"/>
    <xf numFmtId="0" fontId="31" fillId="0" borderId="15" applyNumberFormat="0" applyFill="0" applyProtection="0"/>
    <xf numFmtId="0" fontId="31" fillId="0" borderId="15" applyNumberFormat="0" applyFill="0" applyProtection="0"/>
    <xf numFmtId="0" fontId="31" fillId="0" borderId="15" applyNumberFormat="0" applyFill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55" fillId="59" borderId="9" applyNumberFormat="0" applyProtection="0"/>
    <xf numFmtId="0" fontId="31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15" fillId="0" borderId="0"/>
    <xf numFmtId="0" fontId="33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58" fillId="61" borderId="6" applyNumberFormat="0" applyProtection="0"/>
    <xf numFmtId="0" fontId="15" fillId="0" borderId="0"/>
    <xf numFmtId="0" fontId="58" fillId="61" borderId="6" applyNumberFormat="0" applyProtection="0"/>
    <xf numFmtId="0" fontId="15" fillId="0" borderId="0"/>
    <xf numFmtId="0" fontId="35" fillId="0" borderId="0" applyProtection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15" fillId="0" borderId="0"/>
    <xf numFmtId="0" fontId="33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30" fillId="0" borderId="0">
      <alignment vertical="center"/>
    </xf>
    <xf numFmtId="0" fontId="52" fillId="0" borderId="0" applyNumberFormat="0" applyFill="0" applyBorder="0" applyProtection="0"/>
    <xf numFmtId="0" fontId="33" fillId="0" borderId="0">
      <alignment vertical="center"/>
    </xf>
    <xf numFmtId="0" fontId="52" fillId="0" borderId="0" applyNumberFormat="0" applyFill="0" applyBorder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3" fillId="0" borderId="0"/>
    <xf numFmtId="0" fontId="57" fillId="60" borderId="0" applyNumberFormat="0" applyBorder="0" applyProtection="0"/>
    <xf numFmtId="0" fontId="57" fillId="60" borderId="0" applyNumberFormat="0" applyBorder="0" applyProtection="0"/>
    <xf numFmtId="0" fontId="57" fillId="60" borderId="0" applyNumberFormat="0" applyBorder="0" applyProtection="0"/>
    <xf numFmtId="0" fontId="48" fillId="0" borderId="5" applyNumberFormat="0" applyFill="0" applyProtection="0"/>
    <xf numFmtId="0" fontId="48" fillId="0" borderId="5" applyNumberFormat="0" applyFill="0" applyProtection="0"/>
    <xf numFmtId="0" fontId="48" fillId="0" borderId="5" applyNumberFormat="0" applyFill="0" applyProtection="0"/>
    <xf numFmtId="0" fontId="55" fillId="59" borderId="9" applyNumberFormat="0" applyProtection="0"/>
    <xf numFmtId="0" fontId="55" fillId="59" borderId="9" applyNumberFormat="0" applyProtection="0"/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2" fillId="0" borderId="0" applyNumberFormat="0" applyFill="0" applyBorder="0" applyProtection="0"/>
    <xf numFmtId="0" fontId="59" fillId="0" borderId="14" applyNumberFormat="0" applyFill="0" applyProtection="0"/>
    <xf numFmtId="0" fontId="14" fillId="62" borderId="10" applyNumberFormat="0" applyFont="0" applyProtection="0"/>
    <xf numFmtId="0" fontId="36" fillId="42" borderId="0" applyNumberFormat="0" applyBorder="0" applyProtection="0"/>
    <xf numFmtId="0" fontId="36" fillId="58" borderId="0" applyNumberFormat="0" applyBorder="0" applyProtection="0"/>
    <xf numFmtId="0" fontId="36" fillId="64" borderId="0" applyNumberFormat="0" applyBorder="0" applyProtection="0"/>
    <xf numFmtId="0" fontId="36" fillId="63" borderId="0" applyNumberFormat="0" applyBorder="0" applyProtection="0"/>
    <xf numFmtId="0" fontId="36" fillId="51" borderId="0" applyNumberFormat="0" applyBorder="0" applyProtection="0"/>
    <xf numFmtId="0" fontId="54" fillId="54" borderId="0" applyNumberFormat="0" applyBorder="0" applyProtection="0"/>
    <xf numFmtId="0" fontId="54" fillId="54" borderId="0" applyNumberFormat="0" applyBorder="0" applyProtection="0"/>
    <xf numFmtId="0" fontId="58" fillId="61" borderId="6" applyNumberFormat="0" applyProtection="0"/>
  </cellStyleXfs>
  <cellXfs count="7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323" applyNumberFormat="1" applyFont="1" applyFill="1" applyBorder="1" applyAlignment="1">
      <alignment horizontal="center" vertical="center" wrapText="1"/>
    </xf>
    <xf numFmtId="0" fontId="2" fillId="2" borderId="2" xfId="323" applyNumberFormat="1" applyFont="1" applyFill="1" applyBorder="1" applyAlignment="1">
      <alignment horizontal="center" vertical="center" wrapText="1"/>
    </xf>
    <xf numFmtId="0" fontId="3" fillId="2" borderId="3" xfId="323" applyFont="1" applyFill="1" applyBorder="1" applyAlignment="1">
      <alignment horizontal="center" vertical="center" wrapText="1"/>
    </xf>
    <xf numFmtId="0" fontId="4" fillId="2" borderId="3" xfId="323" applyFont="1" applyFill="1" applyBorder="1" applyAlignment="1">
      <alignment horizontal="center" vertical="center" wrapText="1"/>
    </xf>
    <xf numFmtId="0" fontId="4" fillId="2" borderId="3" xfId="323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220" applyFont="1" applyBorder="1" applyAlignment="1">
      <alignment horizontal="center"/>
    </xf>
    <xf numFmtId="0" fontId="9" fillId="0" borderId="4" xfId="220" applyNumberFormat="1" applyFont="1" applyBorder="1" applyAlignment="1">
      <alignment horizontal="center"/>
    </xf>
    <xf numFmtId="49" fontId="8" fillId="0" borderId="4" xfId="220" applyNumberFormat="1" applyFont="1" applyBorder="1" applyAlignment="1">
      <alignment horizontal="center"/>
    </xf>
    <xf numFmtId="49" fontId="9" fillId="0" borderId="4" xfId="220" applyNumberFormat="1" applyFont="1" applyBorder="1" applyAlignment="1">
      <alignment horizontal="center"/>
    </xf>
    <xf numFmtId="49" fontId="9" fillId="0" borderId="4" xfId="225" applyNumberFormat="1" applyFont="1" applyBorder="1" applyAlignment="1">
      <alignment horizontal="center" vertical="center" wrapText="1"/>
    </xf>
    <xf numFmtId="49" fontId="9" fillId="0" borderId="4" xfId="225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224" applyFont="1" applyBorder="1" applyAlignment="1">
      <alignment horizontal="center"/>
    </xf>
    <xf numFmtId="49" fontId="8" fillId="0" borderId="4" xfId="224" applyNumberFormat="1" applyFont="1" applyBorder="1" applyAlignment="1">
      <alignment horizontal="center"/>
    </xf>
    <xf numFmtId="49" fontId="9" fillId="0" borderId="4" xfId="224" applyNumberFormat="1" applyFont="1" applyBorder="1" applyAlignment="1">
      <alignment horizontal="center"/>
    </xf>
    <xf numFmtId="0" fontId="6" fillId="0" borderId="4" xfId="140" applyFont="1" applyBorder="1" applyAlignment="1">
      <alignment horizontal="center" vertical="center"/>
    </xf>
    <xf numFmtId="0" fontId="7" fillId="0" borderId="4" xfId="140" applyFont="1" applyBorder="1" applyAlignment="1">
      <alignment horizontal="center" vertical="center"/>
    </xf>
    <xf numFmtId="0" fontId="10" fillId="0" borderId="4" xfId="181" applyFont="1" applyFill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/>
    </xf>
    <xf numFmtId="0" fontId="12" fillId="0" borderId="4" xfId="52" applyFont="1" applyFill="1" applyBorder="1" applyAlignment="1">
      <alignment horizontal="center" vertical="center"/>
    </xf>
    <xf numFmtId="49" fontId="9" fillId="0" borderId="4" xfId="146" applyNumberFormat="1" applyFont="1" applyBorder="1" applyAlignment="1">
      <alignment horizontal="center"/>
    </xf>
    <xf numFmtId="49" fontId="13" fillId="0" borderId="4" xfId="146" applyNumberFormat="1" applyFont="1" applyBorder="1" applyAlignment="1">
      <alignment horizontal="center"/>
    </xf>
    <xf numFmtId="49" fontId="9" fillId="0" borderId="4" xfId="250" applyNumberFormat="1" applyFont="1" applyBorder="1" applyAlignment="1">
      <alignment horizontal="center" vertical="center"/>
    </xf>
    <xf numFmtId="49" fontId="9" fillId="0" borderId="4" xfId="250" applyNumberFormat="1" applyFont="1" applyBorder="1" applyAlignment="1">
      <alignment horizontal="center" vertical="center" wrapText="1"/>
    </xf>
    <xf numFmtId="0" fontId="9" fillId="0" borderId="4" xfId="219" applyFont="1" applyBorder="1" applyAlignment="1">
      <alignment horizontal="center"/>
    </xf>
    <xf numFmtId="49" fontId="9" fillId="0" borderId="4" xfId="221" applyNumberFormat="1" applyFont="1" applyBorder="1" applyAlignment="1">
      <alignment horizontal="center"/>
    </xf>
    <xf numFmtId="49" fontId="13" fillId="0" borderId="4" xfId="221" applyNumberFormat="1" applyFont="1" applyBorder="1" applyAlignment="1">
      <alignment horizontal="center"/>
    </xf>
    <xf numFmtId="49" fontId="9" fillId="0" borderId="4" xfId="252" applyNumberFormat="1" applyFont="1" applyBorder="1" applyAlignment="1">
      <alignment horizontal="center" vertical="center"/>
    </xf>
    <xf numFmtId="49" fontId="9" fillId="0" borderId="4" xfId="252" applyNumberFormat="1" applyFont="1" applyBorder="1" applyAlignment="1">
      <alignment horizontal="center" vertical="center" wrapText="1"/>
    </xf>
    <xf numFmtId="49" fontId="13" fillId="0" borderId="4" xfId="252" applyNumberFormat="1" applyFont="1" applyBorder="1" applyAlignment="1">
      <alignment horizontal="center"/>
    </xf>
    <xf numFmtId="0" fontId="9" fillId="0" borderId="4" xfId="182" applyFont="1" applyBorder="1" applyAlignment="1">
      <alignment horizontal="center"/>
    </xf>
    <xf numFmtId="49" fontId="9" fillId="0" borderId="4" xfId="182" applyNumberFormat="1" applyFont="1" applyBorder="1" applyAlignment="1">
      <alignment horizontal="center"/>
    </xf>
    <xf numFmtId="49" fontId="9" fillId="0" borderId="4" xfId="103" applyNumberFormat="1" applyFont="1" applyBorder="1" applyAlignment="1">
      <alignment horizontal="center" vertical="center"/>
    </xf>
    <xf numFmtId="49" fontId="9" fillId="0" borderId="4" xfId="103" applyNumberFormat="1" applyFont="1" applyBorder="1" applyAlignment="1">
      <alignment horizontal="center" vertical="center" wrapText="1"/>
    </xf>
    <xf numFmtId="49" fontId="14" fillId="0" borderId="4" xfId="103" applyNumberFormat="1" applyFont="1" applyBorder="1" applyAlignment="1">
      <alignment horizontal="center"/>
    </xf>
    <xf numFmtId="49" fontId="13" fillId="0" borderId="4" xfId="103" applyNumberFormat="1" applyFont="1" applyBorder="1" applyAlignment="1">
      <alignment horizontal="center"/>
    </xf>
    <xf numFmtId="49" fontId="9" fillId="0" borderId="4" xfId="109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9" fillId="0" borderId="4" xfId="107" applyFont="1" applyBorder="1" applyAlignment="1">
      <alignment horizontal="center" vertical="center" wrapText="1"/>
    </xf>
    <xf numFmtId="49" fontId="9" fillId="0" borderId="4" xfId="107" applyNumberFormat="1" applyFont="1" applyBorder="1" applyAlignment="1">
      <alignment horizontal="center" vertical="center" wrapText="1"/>
    </xf>
    <xf numFmtId="49" fontId="9" fillId="0" borderId="4" xfId="107" applyNumberFormat="1" applyFont="1" applyBorder="1" applyAlignment="1">
      <alignment horizontal="center" vertical="center"/>
    </xf>
    <xf numFmtId="0" fontId="9" fillId="0" borderId="4" xfId="107" applyFont="1" applyBorder="1" applyAlignment="1">
      <alignment horizontal="center" vertical="center"/>
    </xf>
    <xf numFmtId="0" fontId="9" fillId="0" borderId="4" xfId="280" applyFont="1" applyBorder="1" applyAlignment="1" applyProtection="1">
      <alignment horizontal="center" vertical="center"/>
    </xf>
    <xf numFmtId="49" fontId="9" fillId="0" borderId="4" xfId="280" applyNumberFormat="1" applyFont="1" applyBorder="1" applyAlignment="1" applyProtection="1">
      <alignment horizontal="center" vertical="center"/>
    </xf>
    <xf numFmtId="0" fontId="15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/>
    <xf numFmtId="0" fontId="0" fillId="0" borderId="4" xfId="127" applyFont="1" applyFill="1" applyBorder="1" applyAlignment="1">
      <alignment horizontal="center" vertical="center"/>
    </xf>
    <xf numFmtId="0" fontId="8" fillId="0" borderId="4" xfId="127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8" fillId="0" borderId="4" xfId="282" applyFont="1" applyBorder="1" applyAlignment="1">
      <alignment horizontal="center" vertical="center"/>
    </xf>
    <xf numFmtId="49" fontId="8" fillId="0" borderId="4" xfId="226" applyNumberFormat="1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49" fontId="9" fillId="0" borderId="4" xfId="148" applyNumberFormat="1" applyFont="1" applyBorder="1" applyAlignment="1">
      <alignment horizontal="center"/>
    </xf>
    <xf numFmtId="49" fontId="9" fillId="0" borderId="4" xfId="104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9" fillId="0" borderId="4" xfId="249" applyNumberFormat="1" applyFont="1" applyBorder="1" applyAlignment="1">
      <alignment horizontal="center" vertical="center"/>
    </xf>
    <xf numFmtId="49" fontId="9" fillId="0" borderId="4" xfId="184" applyNumberFormat="1" applyFont="1" applyBorder="1" applyAlignment="1">
      <alignment horizontal="center"/>
    </xf>
    <xf numFmtId="49" fontId="9" fillId="0" borderId="4" xfId="106" applyNumberFormat="1" applyFont="1" applyBorder="1" applyAlignment="1">
      <alignment horizontal="center" vertical="center"/>
    </xf>
    <xf numFmtId="49" fontId="9" fillId="0" borderId="4" xfId="251" applyNumberFormat="1" applyFont="1" applyBorder="1" applyAlignment="1">
      <alignment horizontal="center" vertical="center"/>
    </xf>
    <xf numFmtId="49" fontId="9" fillId="0" borderId="4" xfId="110" applyNumberFormat="1" applyFont="1" applyBorder="1" applyAlignment="1">
      <alignment horizontal="center" vertical="center"/>
    </xf>
    <xf numFmtId="49" fontId="9" fillId="0" borderId="4" xfId="281" applyNumberFormat="1" applyFont="1" applyBorder="1" applyAlignment="1" applyProtection="1">
      <alignment horizontal="center" vertical="center"/>
    </xf>
  </cellXfs>
  <cellStyles count="346">
    <cellStyle name="常规" xfId="0" builtinId="0"/>
    <cellStyle name="常规 3 27" xfId="1"/>
    <cellStyle name="货币[0]" xfId="2" builtinId="7"/>
    <cellStyle name="输出 3" xfId="3"/>
    <cellStyle name="20% - 强调文字颜色 3" xfId="4" builtinId="38"/>
    <cellStyle name="40% - 强调文字3" xfId="5"/>
    <cellStyle name="输入" xfId="6" builtinId="20"/>
    <cellStyle name="常规 44" xfId="7"/>
    <cellStyle name="常规 39" xfId="8"/>
    <cellStyle name="货币" xfId="9" builtinId="4"/>
    <cellStyle name="常规 3 14" xfId="10"/>
    <cellStyle name="常规 2 31" xfId="11"/>
    <cellStyle name="常规 2 26" xfId="12"/>
    <cellStyle name="千位分隔[0]" xfId="13" builtinId="6"/>
    <cellStyle name="计算 2" xfId="14"/>
    <cellStyle name="40% - 强调文字颜色 3" xfId="15" builtinId="39"/>
    <cellStyle name="差" xfId="16" builtinId="27"/>
    <cellStyle name="常规 7 3" xfId="17"/>
    <cellStyle name="千位分隔" xfId="18" builtinId="3"/>
    <cellStyle name="常规 4 13" xfId="19"/>
    <cellStyle name="60% - 强调文字颜色 3" xfId="20" builtinId="40"/>
    <cellStyle name="超链接" xfId="21" builtinId="8"/>
    <cellStyle name="百分比" xfId="22" builtinId="5"/>
    <cellStyle name="强调文字4" xfId="23"/>
    <cellStyle name="已访问的超链接" xfId="24" builtinId="9"/>
    <cellStyle name="差 4" xfId="25"/>
    <cellStyle name="20% - 强调文字3" xfId="26"/>
    <cellStyle name="常规 6 13" xfId="27"/>
    <cellStyle name="常规 6" xfId="28"/>
    <cellStyle name="注释" xfId="29" builtinId="10"/>
    <cellStyle name="常规 4 12" xfId="30"/>
    <cellStyle name="60% - 强调文字颜色 2" xfId="31" builtinId="36"/>
    <cellStyle name="标题 4" xfId="32" builtinId="19"/>
    <cellStyle name="常规 7 26" xfId="33"/>
    <cellStyle name="常规 6 5" xfId="34"/>
    <cellStyle name="警告文本" xfId="35" builtinId="11"/>
    <cellStyle name="常规 5 2" xfId="36"/>
    <cellStyle name="标题" xfId="37" builtinId="15"/>
    <cellStyle name="解释性文本" xfId="38" builtinId="53"/>
    <cellStyle name="标题 1" xfId="39" builtinId="16"/>
    <cellStyle name="20% - 强调文字5" xfId="40"/>
    <cellStyle name="标题 2" xfId="41" builtinId="17"/>
    <cellStyle name="20% - 强调文字6" xfId="42"/>
    <cellStyle name="常规 4 11" xfId="43"/>
    <cellStyle name="60% - 强调文字颜色 1" xfId="44" builtinId="32"/>
    <cellStyle name="标题 3" xfId="45" builtinId="18"/>
    <cellStyle name="常规 4 14" xfId="46"/>
    <cellStyle name="60% - 强调文字颜色 4" xfId="47" builtinId="44"/>
    <cellStyle name="常规 5 22" xfId="48"/>
    <cellStyle name="常规 5 17" xfId="49"/>
    <cellStyle name="输出" xfId="50" builtinId="21"/>
    <cellStyle name="常规 31" xfId="51"/>
    <cellStyle name="常规 26" xfId="52"/>
    <cellStyle name="计算" xfId="53" builtinId="22"/>
    <cellStyle name="检查单元格" xfId="54" builtinId="23"/>
    <cellStyle name="20% - 强调文字颜色 6" xfId="55" builtinId="50"/>
    <cellStyle name="40% - 强调文字6" xfId="56"/>
    <cellStyle name="强调文字颜色 2" xfId="57" builtinId="33"/>
    <cellStyle name="链接单元格" xfId="58" builtinId="24"/>
    <cellStyle name="汇总" xfId="59" builtinId="25"/>
    <cellStyle name="好" xfId="60" builtinId="26"/>
    <cellStyle name="60% - 强调文字4" xfId="61"/>
    <cellStyle name="适中" xfId="62" builtinId="28"/>
    <cellStyle name="20% - 强调文字颜色 5" xfId="63" builtinId="46"/>
    <cellStyle name="40% - 强调文字5" xfId="64"/>
    <cellStyle name="强调文字颜色 1" xfId="65" builtinId="29"/>
    <cellStyle name="20% - 强调文字颜色 1" xfId="66" builtinId="30"/>
    <cellStyle name="40% - 强调文字1" xfId="67"/>
    <cellStyle name="40% - 强调文字颜色 1" xfId="68" builtinId="31"/>
    <cellStyle name="输出 2" xfId="69"/>
    <cellStyle name="20% - 强调文字颜色 2" xfId="70" builtinId="34"/>
    <cellStyle name="40% - 强调文字2" xfId="71"/>
    <cellStyle name="40% - 强调文字颜色 2" xfId="72" builtinId="35"/>
    <cellStyle name="强调文字颜色 3" xfId="73" builtinId="37"/>
    <cellStyle name="强调文字颜色 4" xfId="74" builtinId="41"/>
    <cellStyle name="输出 4" xfId="75"/>
    <cellStyle name="20% - 强调文字颜色 4" xfId="76" builtinId="42"/>
    <cellStyle name="40% - 强调文字4" xfId="77"/>
    <cellStyle name="计算 3" xfId="78"/>
    <cellStyle name="40% - 强调文字颜色 4" xfId="79" builtinId="43"/>
    <cellStyle name="强调文字颜色 5" xfId="80" builtinId="45"/>
    <cellStyle name="计算 4" xfId="81"/>
    <cellStyle name="40% - 强调文字颜色 5" xfId="82" builtinId="47"/>
    <cellStyle name="常规 4 20" xfId="83"/>
    <cellStyle name="常规 4 15" xfId="84"/>
    <cellStyle name="60% - 强调文字颜色 5" xfId="85" builtinId="48"/>
    <cellStyle name="强调文字颜色 6" xfId="86" builtinId="49"/>
    <cellStyle name="适中 2" xfId="87"/>
    <cellStyle name="40% - 强调文字颜色 6" xfId="88" builtinId="51"/>
    <cellStyle name="常规 4 21" xfId="89"/>
    <cellStyle name="常规 4 16" xfId="90"/>
    <cellStyle name="60% - 强调文字颜色 6" xfId="91" builtinId="52"/>
    <cellStyle name="差 2" xfId="92"/>
    <cellStyle name="20% - 强调文字1" xfId="93"/>
    <cellStyle name="差 3" xfId="94"/>
    <cellStyle name="20% - 强调文字2" xfId="95"/>
    <cellStyle name="20% - 强调文字4" xfId="96"/>
    <cellStyle name="常规 7 9" xfId="97"/>
    <cellStyle name="60% - 强调文字1" xfId="98"/>
    <cellStyle name="60% - 强调文字2" xfId="99"/>
    <cellStyle name="60% - 强调文字3" xfId="100"/>
    <cellStyle name="60% - 强调文字5" xfId="101"/>
    <cellStyle name="60% - 强调文字6" xfId="102"/>
    <cellStyle name="常规 51" xfId="103"/>
    <cellStyle name="常规 46" xfId="104"/>
    <cellStyle name="标题 1 2" xfId="105"/>
    <cellStyle name="常规 52" xfId="106"/>
    <cellStyle name="常规 47" xfId="107"/>
    <cellStyle name="标题 1 3" xfId="108"/>
    <cellStyle name="常规 53" xfId="109"/>
    <cellStyle name="常规 48" xfId="110"/>
    <cellStyle name="标题 1 4" xfId="111"/>
    <cellStyle name="常规 5 28" xfId="112"/>
    <cellStyle name="标题 2 2" xfId="113"/>
    <cellStyle name="常规 5 29" xfId="114"/>
    <cellStyle name="标题 2 3" xfId="115"/>
    <cellStyle name="标题 2 4" xfId="116"/>
    <cellStyle name="标题 3 2" xfId="117"/>
    <cellStyle name="标题 3 3" xfId="118"/>
    <cellStyle name="标题 3 4" xfId="119"/>
    <cellStyle name="标题 4 2" xfId="120"/>
    <cellStyle name="标题 4 3" xfId="121"/>
    <cellStyle name="检查单元格 2" xfId="122"/>
    <cellStyle name="标题 4 4" xfId="123"/>
    <cellStyle name="标题 5" xfId="124"/>
    <cellStyle name="标题 6" xfId="125"/>
    <cellStyle name="标题 7" xfId="126"/>
    <cellStyle name="常规 10" xfId="127"/>
    <cellStyle name="常规 11" xfId="128"/>
    <cellStyle name="常规 12" xfId="129"/>
    <cellStyle name="常规 13" xfId="130"/>
    <cellStyle name="常规 14" xfId="131"/>
    <cellStyle name="常规 20" xfId="132"/>
    <cellStyle name="常规 15" xfId="133"/>
    <cellStyle name="常规 21" xfId="134"/>
    <cellStyle name="常规 16" xfId="135"/>
    <cellStyle name="常规 22" xfId="136"/>
    <cellStyle name="常规 17" xfId="137"/>
    <cellStyle name="常规 23" xfId="138"/>
    <cellStyle name="常规 18" xfId="139"/>
    <cellStyle name="常规 24" xfId="140"/>
    <cellStyle name="常规 19" xfId="141"/>
    <cellStyle name="常规 2" xfId="142"/>
    <cellStyle name="常规 6 27" xfId="143"/>
    <cellStyle name="常规 2 10" xfId="144"/>
    <cellStyle name="常规 6 28" xfId="145"/>
    <cellStyle name="常规 2 11" xfId="146"/>
    <cellStyle name="常规 6 29" xfId="147"/>
    <cellStyle name="常规 2 12" xfId="148"/>
    <cellStyle name="常规 2 13" xfId="149"/>
    <cellStyle name="常规 2 14" xfId="150"/>
    <cellStyle name="常规 2 20" xfId="151"/>
    <cellStyle name="常规 2 15" xfId="152"/>
    <cellStyle name="常规 2 21" xfId="153"/>
    <cellStyle name="常规 2 16" xfId="154"/>
    <cellStyle name="常规 2 22" xfId="155"/>
    <cellStyle name="常规 2 17" xfId="156"/>
    <cellStyle name="常规 2 23" xfId="157"/>
    <cellStyle name="常规 2 18" xfId="158"/>
    <cellStyle name="常规 2 24" xfId="159"/>
    <cellStyle name="常规 2 19" xfId="160"/>
    <cellStyle name="常规 2 2" xfId="161"/>
    <cellStyle name="常规 2 30" xfId="162"/>
    <cellStyle name="常规 2 25" xfId="163"/>
    <cellStyle name="常规 2 32" xfId="164"/>
    <cellStyle name="常规 2 27" xfId="165"/>
    <cellStyle name="常规 2 33" xfId="166"/>
    <cellStyle name="常规 2 28" xfId="167"/>
    <cellStyle name="常规 2 34" xfId="168"/>
    <cellStyle name="常规 2 29" xfId="169"/>
    <cellStyle name="常规 2 3" xfId="170"/>
    <cellStyle name="常规 2 35" xfId="171"/>
    <cellStyle name="常规 2 4" xfId="172"/>
    <cellStyle name="常规 2 5" xfId="173"/>
    <cellStyle name="常规 2 6" xfId="174"/>
    <cellStyle name="常规 2 7" xfId="175"/>
    <cellStyle name="输入 2" xfId="176"/>
    <cellStyle name="常规 2 8" xfId="177"/>
    <cellStyle name="输入 3" xfId="178"/>
    <cellStyle name="常规 2 9" xfId="179"/>
    <cellStyle name="常规 30" xfId="180"/>
    <cellStyle name="常规 25" xfId="181"/>
    <cellStyle name="常规 32" xfId="182"/>
    <cellStyle name="常规 27" xfId="183"/>
    <cellStyle name="常规 33" xfId="184"/>
    <cellStyle name="常规 28" xfId="185"/>
    <cellStyle name="常规 29" xfId="186"/>
    <cellStyle name="常规 6 10" xfId="187"/>
    <cellStyle name="常规 3" xfId="188"/>
    <cellStyle name="常规 6 6" xfId="189"/>
    <cellStyle name="常规 3 10" xfId="190"/>
    <cellStyle name="常规 6 7" xfId="191"/>
    <cellStyle name="常规 3 11" xfId="192"/>
    <cellStyle name="常规 6 8" xfId="193"/>
    <cellStyle name="常规 3 12" xfId="194"/>
    <cellStyle name="常规 6 9" xfId="195"/>
    <cellStyle name="常规 3 13" xfId="196"/>
    <cellStyle name="常规 3 20" xfId="197"/>
    <cellStyle name="常规 3 15" xfId="198"/>
    <cellStyle name="常规 3 21" xfId="199"/>
    <cellStyle name="常规 3 16" xfId="200"/>
    <cellStyle name="常规 3 22" xfId="201"/>
    <cellStyle name="常规 3 17" xfId="202"/>
    <cellStyle name="常规 3 23" xfId="203"/>
    <cellStyle name="常规 3 18" xfId="204"/>
    <cellStyle name="常规 3 24" xfId="205"/>
    <cellStyle name="常规 3 19" xfId="206"/>
    <cellStyle name="常规 3 2" xfId="207"/>
    <cellStyle name="常规 3 25" xfId="208"/>
    <cellStyle name="常规 3 26" xfId="209"/>
    <cellStyle name="常规 3 28" xfId="210"/>
    <cellStyle name="常规 3 29" xfId="211"/>
    <cellStyle name="常规 3 3" xfId="212"/>
    <cellStyle name="常规 3 4" xfId="213"/>
    <cellStyle name="常规 3 5" xfId="214"/>
    <cellStyle name="常规 3 6" xfId="215"/>
    <cellStyle name="常规 3 7" xfId="216"/>
    <cellStyle name="常规 3 8" xfId="217"/>
    <cellStyle name="常规 3 9" xfId="218"/>
    <cellStyle name="常规 40" xfId="219"/>
    <cellStyle name="常规 35" xfId="220"/>
    <cellStyle name="常规 41" xfId="221"/>
    <cellStyle name="常规 36" xfId="222"/>
    <cellStyle name="常规 42" xfId="223"/>
    <cellStyle name="常规 37" xfId="224"/>
    <cellStyle name="常规 43" xfId="225"/>
    <cellStyle name="常规 38" xfId="226"/>
    <cellStyle name="常规 6 11" xfId="227"/>
    <cellStyle name="常规 4" xfId="228"/>
    <cellStyle name="常规 4 10" xfId="229"/>
    <cellStyle name="常规 4 22" xfId="230"/>
    <cellStyle name="常规 4 17" xfId="231"/>
    <cellStyle name="常规 4 23" xfId="232"/>
    <cellStyle name="常规 4 18" xfId="233"/>
    <cellStyle name="常规 4 24" xfId="234"/>
    <cellStyle name="常规 4 19" xfId="235"/>
    <cellStyle name="常规 4 2" xfId="236"/>
    <cellStyle name="常规 4 25" xfId="237"/>
    <cellStyle name="常规 4 26" xfId="238"/>
    <cellStyle name="常规 4 27" xfId="239"/>
    <cellStyle name="常规 4 28" xfId="240"/>
    <cellStyle name="常规 4 29" xfId="241"/>
    <cellStyle name="常规 4 3" xfId="242"/>
    <cellStyle name="常规 4 4" xfId="243"/>
    <cellStyle name="常规 4 5" xfId="244"/>
    <cellStyle name="常规 4 6" xfId="245"/>
    <cellStyle name="常规 4 7" xfId="246"/>
    <cellStyle name="常规 4 8" xfId="247"/>
    <cellStyle name="常规 4 9" xfId="248"/>
    <cellStyle name="常规 50" xfId="249"/>
    <cellStyle name="常规 45" xfId="250"/>
    <cellStyle name="常规 54" xfId="251"/>
    <cellStyle name="常规 49" xfId="252"/>
    <cellStyle name="常规 6 12" xfId="253"/>
    <cellStyle name="常规 5" xfId="254"/>
    <cellStyle name="警告文本 3" xfId="255"/>
    <cellStyle name="常规 5 10" xfId="256"/>
    <cellStyle name="警告文本 4" xfId="257"/>
    <cellStyle name="常规 5 11" xfId="258"/>
    <cellStyle name="常规 5 12" xfId="259"/>
    <cellStyle name="常规 5 13" xfId="260"/>
    <cellStyle name="常规 5 14" xfId="261"/>
    <cellStyle name="常规 5 20" xfId="262"/>
    <cellStyle name="常规 5 15" xfId="263"/>
    <cellStyle name="常规 5 21" xfId="264"/>
    <cellStyle name="常规 5 16" xfId="265"/>
    <cellStyle name="常规 5 23" xfId="266"/>
    <cellStyle name="常规 5 18" xfId="267"/>
    <cellStyle name="常规 5 24" xfId="268"/>
    <cellStyle name="常规 5 19" xfId="269"/>
    <cellStyle name="常规 5 25" xfId="270"/>
    <cellStyle name="常规 5 26" xfId="271"/>
    <cellStyle name="常规 5 27" xfId="272"/>
    <cellStyle name="常规 5 3" xfId="273"/>
    <cellStyle name="常规 5 4" xfId="274"/>
    <cellStyle name="常规 5 5" xfId="275"/>
    <cellStyle name="常规 5 6" xfId="276"/>
    <cellStyle name="常规 5 7" xfId="277"/>
    <cellStyle name="常规 5 8" xfId="278"/>
    <cellStyle name="常规 5 9" xfId="279"/>
    <cellStyle name="常规 55" xfId="280"/>
    <cellStyle name="常规 56" xfId="281"/>
    <cellStyle name="常规 7" xfId="282"/>
    <cellStyle name="常规 6 14" xfId="283"/>
    <cellStyle name="常规 8" xfId="284"/>
    <cellStyle name="常规 6 20" xfId="285"/>
    <cellStyle name="常规 6 15" xfId="286"/>
    <cellStyle name="常规 9" xfId="287"/>
    <cellStyle name="常规 6 21" xfId="288"/>
    <cellStyle name="常规 6 16" xfId="289"/>
    <cellStyle name="常规 6 22" xfId="290"/>
    <cellStyle name="常规 6 17" xfId="291"/>
    <cellStyle name="常规 6 23" xfId="292"/>
    <cellStyle name="常规 6 18" xfId="293"/>
    <cellStyle name="常规 6 24" xfId="294"/>
    <cellStyle name="常规 6 19" xfId="295"/>
    <cellStyle name="常规 7 23" xfId="296"/>
    <cellStyle name="常规 7 18" xfId="297"/>
    <cellStyle name="常规 6 2" xfId="298"/>
    <cellStyle name="常规 6 25" xfId="299"/>
    <cellStyle name="常规 6 26" xfId="300"/>
    <cellStyle name="常规 7 24" xfId="301"/>
    <cellStyle name="常规 7 19" xfId="302"/>
    <cellStyle name="常规 6 3" xfId="303"/>
    <cellStyle name="常规 7 25" xfId="304"/>
    <cellStyle name="常规 6 4" xfId="305"/>
    <cellStyle name="常规 7 10" xfId="306"/>
    <cellStyle name="常规 7 11" xfId="307"/>
    <cellStyle name="常规 7 12" xfId="308"/>
    <cellStyle name="常规 7 13" xfId="309"/>
    <cellStyle name="常规 7 14" xfId="310"/>
    <cellStyle name="常规 7 20" xfId="311"/>
    <cellStyle name="常规 7 15" xfId="312"/>
    <cellStyle name="常规 7 21" xfId="313"/>
    <cellStyle name="常规 7 16" xfId="314"/>
    <cellStyle name="常规 7 22" xfId="315"/>
    <cellStyle name="常规 7 17" xfId="316"/>
    <cellStyle name="常规 7 2" xfId="317"/>
    <cellStyle name="常规 7 4" xfId="318"/>
    <cellStyle name="常规 7 5" xfId="319"/>
    <cellStyle name="常规 7 6" xfId="320"/>
    <cellStyle name="常规 7 7" xfId="321"/>
    <cellStyle name="常规 7 8" xfId="322"/>
    <cellStyle name="常规_莲湖区12批60户联审" xfId="323"/>
    <cellStyle name="好 2" xfId="324"/>
    <cellStyle name="好 3" xfId="325"/>
    <cellStyle name="好 4" xfId="326"/>
    <cellStyle name="汇总 2" xfId="327"/>
    <cellStyle name="汇总 3" xfId="328"/>
    <cellStyle name="汇总 4" xfId="329"/>
    <cellStyle name="检查单元格 3" xfId="330"/>
    <cellStyle name="检查单元格 4" xfId="331"/>
    <cellStyle name="解释性文本 2" xfId="332"/>
    <cellStyle name="解释性文本 3" xfId="333"/>
    <cellStyle name="解释性文本 4" xfId="334"/>
    <cellStyle name="警告文本 2" xfId="335"/>
    <cellStyle name="链接的单元格" xfId="336"/>
    <cellStyle name="批注" xfId="337"/>
    <cellStyle name="强调文字1" xfId="338"/>
    <cellStyle name="强调文字2" xfId="339"/>
    <cellStyle name="强调文字3" xfId="340"/>
    <cellStyle name="强调文字5" xfId="341"/>
    <cellStyle name="强调文字6" xfId="342"/>
    <cellStyle name="适中 3" xfId="343"/>
    <cellStyle name="适中 4" xfId="344"/>
    <cellStyle name="输入 4" xfId="34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F12" sqref="F12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54" t="s">
        <v>11</v>
      </c>
      <c r="K3" s="55" t="s">
        <v>12</v>
      </c>
    </row>
    <row r="4" spans="1:11">
      <c r="A4" s="11">
        <v>1</v>
      </c>
      <c r="B4" s="12" t="s">
        <v>13</v>
      </c>
      <c r="C4" s="13" t="s">
        <v>14</v>
      </c>
      <c r="D4" s="13" t="s">
        <v>15</v>
      </c>
      <c r="E4" s="13" t="s">
        <v>16</v>
      </c>
      <c r="F4" s="14" t="s">
        <v>17</v>
      </c>
      <c r="G4" s="15" t="s">
        <v>18</v>
      </c>
      <c r="H4" s="16" t="s">
        <v>19</v>
      </c>
      <c r="I4" s="56">
        <f>27600/12</f>
        <v>2300</v>
      </c>
      <c r="J4" s="57" t="s">
        <v>20</v>
      </c>
      <c r="K4" s="58" t="s">
        <v>21</v>
      </c>
    </row>
    <row r="5" spans="1:11">
      <c r="A5" s="11"/>
      <c r="B5" s="12" t="s">
        <v>22</v>
      </c>
      <c r="C5" s="13" t="s">
        <v>23</v>
      </c>
      <c r="D5" s="13" t="s">
        <v>24</v>
      </c>
      <c r="E5" s="13" t="s">
        <v>25</v>
      </c>
      <c r="F5" s="14" t="s">
        <v>26</v>
      </c>
      <c r="G5" s="15" t="s">
        <v>27</v>
      </c>
      <c r="H5" s="16" t="s">
        <v>19</v>
      </c>
      <c r="I5" s="56">
        <f>21600/12</f>
        <v>1800</v>
      </c>
      <c r="J5" s="57" t="s">
        <v>20</v>
      </c>
      <c r="K5" s="45"/>
    </row>
    <row r="6" spans="1:11">
      <c r="A6" s="11">
        <v>2</v>
      </c>
      <c r="B6" s="12" t="s">
        <v>13</v>
      </c>
      <c r="C6" s="17" t="s">
        <v>28</v>
      </c>
      <c r="D6" s="18" t="s">
        <v>15</v>
      </c>
      <c r="E6" s="17" t="s">
        <v>16</v>
      </c>
      <c r="F6" s="14" t="s">
        <v>29</v>
      </c>
      <c r="G6" s="17" t="s">
        <v>30</v>
      </c>
      <c r="H6" s="17" t="s">
        <v>31</v>
      </c>
      <c r="I6" s="11">
        <f>5000/12</f>
        <v>416.666666666667</v>
      </c>
      <c r="J6" s="59" t="s">
        <v>20</v>
      </c>
      <c r="K6" s="58" t="s">
        <v>21</v>
      </c>
    </row>
    <row r="7" spans="1:11">
      <c r="A7" s="11"/>
      <c r="B7" s="12" t="s">
        <v>22</v>
      </c>
      <c r="C7" s="17" t="s">
        <v>32</v>
      </c>
      <c r="D7" s="17" t="s">
        <v>24</v>
      </c>
      <c r="E7" s="17" t="s">
        <v>25</v>
      </c>
      <c r="F7" s="14" t="s">
        <v>33</v>
      </c>
      <c r="G7" s="17" t="s">
        <v>34</v>
      </c>
      <c r="H7" s="17" t="s">
        <v>35</v>
      </c>
      <c r="I7" s="11">
        <f>72000/12</f>
        <v>6000</v>
      </c>
      <c r="J7" s="59" t="s">
        <v>20</v>
      </c>
      <c r="K7" s="45"/>
    </row>
    <row r="8" spans="1:11">
      <c r="A8" s="11"/>
      <c r="B8" s="12" t="s">
        <v>36</v>
      </c>
      <c r="C8" s="17" t="s">
        <v>37</v>
      </c>
      <c r="D8" s="17" t="s">
        <v>15</v>
      </c>
      <c r="E8" s="17" t="s">
        <v>38</v>
      </c>
      <c r="F8" s="14" t="s">
        <v>39</v>
      </c>
      <c r="G8" s="17" t="s">
        <v>30</v>
      </c>
      <c r="H8" s="17" t="s">
        <v>35</v>
      </c>
      <c r="I8" s="11"/>
      <c r="J8" s="59" t="s">
        <v>40</v>
      </c>
      <c r="K8" s="45"/>
    </row>
    <row r="9" s="1" customFormat="1" ht="15" spans="1:11">
      <c r="A9" s="19">
        <v>3</v>
      </c>
      <c r="B9" s="19" t="s">
        <v>13</v>
      </c>
      <c r="C9" s="20" t="s">
        <v>41</v>
      </c>
      <c r="D9" s="20" t="s">
        <v>24</v>
      </c>
      <c r="E9" s="20" t="s">
        <v>16</v>
      </c>
      <c r="F9" s="14" t="s">
        <v>42</v>
      </c>
      <c r="G9" s="21" t="s">
        <v>43</v>
      </c>
      <c r="H9" s="22" t="s">
        <v>44</v>
      </c>
      <c r="I9" s="19">
        <f>20400/12</f>
        <v>1700</v>
      </c>
      <c r="J9" s="60" t="s">
        <v>20</v>
      </c>
      <c r="K9" s="58" t="s">
        <v>21</v>
      </c>
    </row>
    <row r="10" s="1" customFormat="1" ht="15" spans="1:11">
      <c r="A10" s="19"/>
      <c r="B10" s="12" t="s">
        <v>22</v>
      </c>
      <c r="C10" s="20" t="s">
        <v>45</v>
      </c>
      <c r="D10" s="20" t="s">
        <v>15</v>
      </c>
      <c r="E10" s="20" t="s">
        <v>25</v>
      </c>
      <c r="F10" s="14" t="s">
        <v>46</v>
      </c>
      <c r="G10" s="21" t="s">
        <v>47</v>
      </c>
      <c r="H10" s="22" t="s">
        <v>44</v>
      </c>
      <c r="I10" s="19">
        <f>19200/12</f>
        <v>1600</v>
      </c>
      <c r="J10" s="60" t="s">
        <v>20</v>
      </c>
      <c r="K10" s="45"/>
    </row>
    <row r="11" s="1" customFormat="1" spans="1:11">
      <c r="A11" s="23">
        <v>4</v>
      </c>
      <c r="B11" s="24" t="s">
        <v>13</v>
      </c>
      <c r="C11" s="25" t="s">
        <v>48</v>
      </c>
      <c r="D11" s="24" t="s">
        <v>24</v>
      </c>
      <c r="E11" s="24" t="s">
        <v>16</v>
      </c>
      <c r="F11" s="14" t="s">
        <v>49</v>
      </c>
      <c r="G11" s="26" t="s">
        <v>50</v>
      </c>
      <c r="H11" s="27" t="s">
        <v>51</v>
      </c>
      <c r="I11" s="27">
        <f>25000/12</f>
        <v>2083.33333333333</v>
      </c>
      <c r="J11" s="59" t="s">
        <v>40</v>
      </c>
      <c r="K11" s="61" t="s">
        <v>21</v>
      </c>
    </row>
    <row r="12" s="1" customFormat="1" ht="15" spans="1:11">
      <c r="A12" s="19">
        <v>5</v>
      </c>
      <c r="B12" s="19" t="s">
        <v>13</v>
      </c>
      <c r="C12" s="28" t="s">
        <v>52</v>
      </c>
      <c r="D12" s="28" t="s">
        <v>24</v>
      </c>
      <c r="E12" s="28" t="s">
        <v>16</v>
      </c>
      <c r="F12" s="14" t="s">
        <v>53</v>
      </c>
      <c r="G12" s="29"/>
      <c r="H12" s="28" t="s">
        <v>54</v>
      </c>
      <c r="I12" s="19">
        <f>26000/12</f>
        <v>2166.66666666667</v>
      </c>
      <c r="J12" s="62" t="s">
        <v>55</v>
      </c>
      <c r="K12" s="61" t="s">
        <v>21</v>
      </c>
    </row>
    <row r="13" s="1" customFormat="1" spans="1:11">
      <c r="A13" s="19">
        <v>6</v>
      </c>
      <c r="B13" s="19" t="s">
        <v>13</v>
      </c>
      <c r="C13" s="30" t="s">
        <v>56</v>
      </c>
      <c r="D13" s="30" t="s">
        <v>15</v>
      </c>
      <c r="E13" s="31" t="s">
        <v>16</v>
      </c>
      <c r="F13" s="14" t="s">
        <v>57</v>
      </c>
      <c r="G13" s="30" t="s">
        <v>58</v>
      </c>
      <c r="H13" s="30" t="s">
        <v>31</v>
      </c>
      <c r="I13" s="19">
        <f>26000/12</f>
        <v>2166.66666666667</v>
      </c>
      <c r="J13" s="63" t="s">
        <v>20</v>
      </c>
      <c r="K13" s="58" t="s">
        <v>21</v>
      </c>
    </row>
    <row r="14" s="1" customFormat="1" spans="1:11">
      <c r="A14" s="19"/>
      <c r="B14" s="12" t="s">
        <v>22</v>
      </c>
      <c r="C14" s="30" t="s">
        <v>59</v>
      </c>
      <c r="D14" s="30" t="s">
        <v>24</v>
      </c>
      <c r="E14" s="31" t="s">
        <v>25</v>
      </c>
      <c r="F14" s="14" t="s">
        <v>60</v>
      </c>
      <c r="G14" s="30" t="s">
        <v>61</v>
      </c>
      <c r="H14" s="30" t="s">
        <v>62</v>
      </c>
      <c r="I14" s="19">
        <f>28000/12</f>
        <v>2333.33333333333</v>
      </c>
      <c r="J14" s="63" t="s">
        <v>20</v>
      </c>
      <c r="K14" s="45"/>
    </row>
    <row r="15" s="1" customFormat="1" spans="1:11">
      <c r="A15" s="19">
        <v>7</v>
      </c>
      <c r="B15" s="19" t="s">
        <v>13</v>
      </c>
      <c r="C15" s="32" t="s">
        <v>63</v>
      </c>
      <c r="D15" s="32" t="s">
        <v>24</v>
      </c>
      <c r="E15" s="19" t="s">
        <v>16</v>
      </c>
      <c r="F15" s="14" t="s">
        <v>64</v>
      </c>
      <c r="G15" s="33" t="s">
        <v>65</v>
      </c>
      <c r="H15" s="33" t="s">
        <v>66</v>
      </c>
      <c r="I15" s="19">
        <f>48000/12</f>
        <v>4000</v>
      </c>
      <c r="J15" s="59" t="s">
        <v>20</v>
      </c>
      <c r="K15" s="61" t="s">
        <v>21</v>
      </c>
    </row>
    <row r="16" s="1" customFormat="1" spans="1:11">
      <c r="A16" s="19"/>
      <c r="B16" s="12" t="s">
        <v>22</v>
      </c>
      <c r="C16" s="32" t="s">
        <v>67</v>
      </c>
      <c r="D16" s="32" t="s">
        <v>15</v>
      </c>
      <c r="E16" s="19" t="s">
        <v>25</v>
      </c>
      <c r="F16" s="14" t="s">
        <v>68</v>
      </c>
      <c r="G16" s="33" t="s">
        <v>65</v>
      </c>
      <c r="H16" s="33" t="s">
        <v>66</v>
      </c>
      <c r="I16" s="19">
        <f>26400/12</f>
        <v>2200</v>
      </c>
      <c r="J16" s="59" t="s">
        <v>20</v>
      </c>
      <c r="K16" s="64"/>
    </row>
    <row r="17" s="1" customFormat="1" ht="15" spans="1:11">
      <c r="A17" s="19"/>
      <c r="B17" s="12" t="s">
        <v>36</v>
      </c>
      <c r="C17" s="32" t="s">
        <v>69</v>
      </c>
      <c r="D17" s="32" t="s">
        <v>15</v>
      </c>
      <c r="E17" s="19" t="s">
        <v>38</v>
      </c>
      <c r="F17" s="14" t="s">
        <v>70</v>
      </c>
      <c r="G17" s="34"/>
      <c r="H17" s="33" t="s">
        <v>66</v>
      </c>
      <c r="I17" s="19"/>
      <c r="J17" s="59" t="s">
        <v>40</v>
      </c>
      <c r="K17" s="64"/>
    </row>
    <row r="18" s="1" customFormat="1" ht="15" spans="1:11">
      <c r="A18" s="19"/>
      <c r="B18" s="12" t="s">
        <v>71</v>
      </c>
      <c r="C18" s="32" t="s">
        <v>72</v>
      </c>
      <c r="D18" s="32" t="s">
        <v>24</v>
      </c>
      <c r="E18" s="19" t="s">
        <v>38</v>
      </c>
      <c r="F18" s="14" t="s">
        <v>73</v>
      </c>
      <c r="G18" s="34"/>
      <c r="H18" s="33" t="s">
        <v>66</v>
      </c>
      <c r="I18" s="19"/>
      <c r="J18" s="59" t="s">
        <v>40</v>
      </c>
      <c r="K18" s="64"/>
    </row>
    <row r="19" ht="15" spans="1:11">
      <c r="A19" s="11">
        <v>8</v>
      </c>
      <c r="B19" s="12" t="s">
        <v>13</v>
      </c>
      <c r="C19" s="35" t="s">
        <v>74</v>
      </c>
      <c r="D19" s="35" t="s">
        <v>15</v>
      </c>
      <c r="E19" s="36" t="s">
        <v>16</v>
      </c>
      <c r="F19" s="14" t="s">
        <v>75</v>
      </c>
      <c r="G19" s="35" t="s">
        <v>76</v>
      </c>
      <c r="H19" s="37" t="s">
        <v>31</v>
      </c>
      <c r="I19" s="11">
        <f>27600/12</f>
        <v>2300</v>
      </c>
      <c r="J19" s="65" t="s">
        <v>40</v>
      </c>
      <c r="K19" s="61" t="s">
        <v>21</v>
      </c>
    </row>
    <row r="20" spans="1:11">
      <c r="A20" s="11">
        <v>9</v>
      </c>
      <c r="B20" s="12" t="s">
        <v>13</v>
      </c>
      <c r="C20" s="38" t="s">
        <v>77</v>
      </c>
      <c r="D20" s="38" t="s">
        <v>15</v>
      </c>
      <c r="E20" s="38" t="s">
        <v>16</v>
      </c>
      <c r="F20" s="14" t="s">
        <v>78</v>
      </c>
      <c r="G20" s="39" t="s">
        <v>79</v>
      </c>
      <c r="H20" s="39" t="s">
        <v>66</v>
      </c>
      <c r="I20" s="11">
        <f>32000/12</f>
        <v>2666.66666666667</v>
      </c>
      <c r="J20" s="66" t="s">
        <v>55</v>
      </c>
      <c r="K20" s="58" t="s">
        <v>21</v>
      </c>
    </row>
    <row r="21" spans="1:11">
      <c r="A21" s="11"/>
      <c r="B21" s="12" t="s">
        <v>22</v>
      </c>
      <c r="C21" s="38" t="s">
        <v>80</v>
      </c>
      <c r="D21" s="38" t="s">
        <v>15</v>
      </c>
      <c r="E21" s="19" t="s">
        <v>38</v>
      </c>
      <c r="F21" s="14" t="s">
        <v>81</v>
      </c>
      <c r="G21" s="39" t="s">
        <v>82</v>
      </c>
      <c r="H21" s="39" t="s">
        <v>66</v>
      </c>
      <c r="I21" s="11"/>
      <c r="J21" s="65" t="s">
        <v>40</v>
      </c>
      <c r="K21" s="45"/>
    </row>
    <row r="22" ht="15" spans="1:11">
      <c r="A22" s="11">
        <v>10</v>
      </c>
      <c r="B22" s="12" t="s">
        <v>13</v>
      </c>
      <c r="C22" s="40" t="s">
        <v>83</v>
      </c>
      <c r="D22" s="40" t="s">
        <v>24</v>
      </c>
      <c r="E22" s="41" t="s">
        <v>16</v>
      </c>
      <c r="F22" s="14" t="s">
        <v>84</v>
      </c>
      <c r="G22" s="42" t="s">
        <v>30</v>
      </c>
      <c r="H22" s="43" t="s">
        <v>31</v>
      </c>
      <c r="I22" s="11">
        <f>32400/12</f>
        <v>2700</v>
      </c>
      <c r="J22" s="67" t="s">
        <v>40</v>
      </c>
      <c r="K22" s="61" t="s">
        <v>21</v>
      </c>
    </row>
    <row r="23" spans="1:11">
      <c r="A23" s="11">
        <v>11</v>
      </c>
      <c r="B23" s="12" t="s">
        <v>13</v>
      </c>
      <c r="C23" s="44" t="s">
        <v>85</v>
      </c>
      <c r="D23" s="44" t="s">
        <v>24</v>
      </c>
      <c r="E23" s="44" t="s">
        <v>16</v>
      </c>
      <c r="F23" s="14" t="s">
        <v>86</v>
      </c>
      <c r="G23" s="44" t="s">
        <v>87</v>
      </c>
      <c r="H23" s="44" t="s">
        <v>31</v>
      </c>
      <c r="I23" s="11">
        <f>26200/12</f>
        <v>2183.33333333333</v>
      </c>
      <c r="J23" s="68" t="s">
        <v>40</v>
      </c>
      <c r="K23" s="61" t="s">
        <v>21</v>
      </c>
    </row>
    <row r="24" spans="1:11">
      <c r="A24" s="45">
        <v>12</v>
      </c>
      <c r="B24" s="46" t="s">
        <v>13</v>
      </c>
      <c r="C24" s="47" t="s">
        <v>88</v>
      </c>
      <c r="D24" s="48" t="s">
        <v>15</v>
      </c>
      <c r="E24" s="47" t="s">
        <v>16</v>
      </c>
      <c r="F24" s="14" t="s">
        <v>89</v>
      </c>
      <c r="G24" s="47" t="s">
        <v>90</v>
      </c>
      <c r="H24" s="47" t="s">
        <v>31</v>
      </c>
      <c r="I24" s="45">
        <f>30000/12</f>
        <v>2500</v>
      </c>
      <c r="J24" s="69" t="s">
        <v>20</v>
      </c>
      <c r="K24" s="61" t="s">
        <v>21</v>
      </c>
    </row>
    <row r="25" spans="1:11">
      <c r="A25" s="45"/>
      <c r="B25" s="49" t="s">
        <v>22</v>
      </c>
      <c r="C25" s="47" t="s">
        <v>91</v>
      </c>
      <c r="D25" s="47" t="s">
        <v>24</v>
      </c>
      <c r="E25" s="47" t="s">
        <v>25</v>
      </c>
      <c r="F25" s="14" t="s">
        <v>92</v>
      </c>
      <c r="G25" s="47" t="s">
        <v>93</v>
      </c>
      <c r="H25" s="47" t="s">
        <v>94</v>
      </c>
      <c r="I25" s="45">
        <f>48000/12</f>
        <v>4000</v>
      </c>
      <c r="J25" s="69" t="s">
        <v>20</v>
      </c>
      <c r="K25" s="64"/>
    </row>
    <row r="26" spans="1:11">
      <c r="A26" s="45"/>
      <c r="B26" s="49" t="s">
        <v>36</v>
      </c>
      <c r="C26" s="47" t="s">
        <v>95</v>
      </c>
      <c r="D26" s="48" t="s">
        <v>15</v>
      </c>
      <c r="E26" s="47" t="s">
        <v>38</v>
      </c>
      <c r="F26" s="14" t="s">
        <v>96</v>
      </c>
      <c r="G26" s="47" t="s">
        <v>30</v>
      </c>
      <c r="H26" s="47" t="s">
        <v>94</v>
      </c>
      <c r="I26" s="45"/>
      <c r="J26" s="69" t="s">
        <v>40</v>
      </c>
      <c r="K26" s="64"/>
    </row>
    <row r="27" spans="1:11">
      <c r="A27" s="45"/>
      <c r="B27" s="49" t="s">
        <v>71</v>
      </c>
      <c r="C27" s="47" t="s">
        <v>97</v>
      </c>
      <c r="D27" s="47" t="s">
        <v>24</v>
      </c>
      <c r="E27" s="47" t="s">
        <v>38</v>
      </c>
      <c r="F27" s="14" t="s">
        <v>98</v>
      </c>
      <c r="G27" s="47" t="s">
        <v>30</v>
      </c>
      <c r="H27" s="47" t="s">
        <v>94</v>
      </c>
      <c r="I27" s="45"/>
      <c r="J27" s="69" t="s">
        <v>40</v>
      </c>
      <c r="K27" s="64"/>
    </row>
    <row r="28" spans="1:11">
      <c r="A28" s="50">
        <v>13</v>
      </c>
      <c r="B28" s="50" t="s">
        <v>13</v>
      </c>
      <c r="C28" s="51" t="s">
        <v>99</v>
      </c>
      <c r="D28" s="51" t="s">
        <v>15</v>
      </c>
      <c r="E28" s="51" t="s">
        <v>16</v>
      </c>
      <c r="F28" s="14" t="s">
        <v>100</v>
      </c>
      <c r="G28" s="51" t="s">
        <v>101</v>
      </c>
      <c r="H28" s="51" t="s">
        <v>31</v>
      </c>
      <c r="I28" s="45">
        <f>37200/12</f>
        <v>3100</v>
      </c>
      <c r="J28" s="70" t="s">
        <v>20</v>
      </c>
      <c r="K28" s="61" t="s">
        <v>21</v>
      </c>
    </row>
    <row r="29" spans="1:11">
      <c r="A29" s="50"/>
      <c r="B29" s="50" t="s">
        <v>22</v>
      </c>
      <c r="C29" s="51" t="s">
        <v>102</v>
      </c>
      <c r="D29" s="51" t="s">
        <v>24</v>
      </c>
      <c r="E29" s="51" t="s">
        <v>25</v>
      </c>
      <c r="F29" s="14" t="s">
        <v>103</v>
      </c>
      <c r="G29" s="51" t="s">
        <v>104</v>
      </c>
      <c r="H29" s="51" t="s">
        <v>105</v>
      </c>
      <c r="I29" s="45">
        <f>34800/12</f>
        <v>2900</v>
      </c>
      <c r="J29" s="70" t="s">
        <v>20</v>
      </c>
      <c r="K29" s="64"/>
    </row>
    <row r="30" spans="1:11">
      <c r="A30" s="50"/>
      <c r="B30" s="50" t="s">
        <v>36</v>
      </c>
      <c r="C30" s="51" t="s">
        <v>106</v>
      </c>
      <c r="D30" s="51" t="s">
        <v>15</v>
      </c>
      <c r="E30" s="51" t="s">
        <v>38</v>
      </c>
      <c r="F30" s="14" t="s">
        <v>107</v>
      </c>
      <c r="G30" s="51" t="s">
        <v>30</v>
      </c>
      <c r="H30" s="51" t="s">
        <v>31</v>
      </c>
      <c r="I30" s="45"/>
      <c r="J30" s="70" t="s">
        <v>40</v>
      </c>
      <c r="K30" s="64"/>
    </row>
    <row r="31" spans="1:11">
      <c r="A31" s="50"/>
      <c r="B31" s="50" t="s">
        <v>71</v>
      </c>
      <c r="C31" s="51" t="s">
        <v>108</v>
      </c>
      <c r="D31" s="51" t="s">
        <v>15</v>
      </c>
      <c r="E31" s="51" t="s">
        <v>38</v>
      </c>
      <c r="F31" s="14" t="s">
        <v>109</v>
      </c>
      <c r="G31" s="51" t="s">
        <v>30</v>
      </c>
      <c r="H31" s="51" t="s">
        <v>31</v>
      </c>
      <c r="I31" s="45"/>
      <c r="J31" s="70" t="s">
        <v>40</v>
      </c>
      <c r="K31" s="64"/>
    </row>
    <row r="32" spans="1:11">
      <c r="A32" s="45">
        <v>14</v>
      </c>
      <c r="B32" s="52" t="s">
        <v>13</v>
      </c>
      <c r="C32" s="52" t="s">
        <v>110</v>
      </c>
      <c r="D32" s="52" t="s">
        <v>24</v>
      </c>
      <c r="E32" s="52" t="s">
        <v>16</v>
      </c>
      <c r="F32" s="14" t="s">
        <v>111</v>
      </c>
      <c r="G32" s="52" t="s">
        <v>112</v>
      </c>
      <c r="H32" s="52" t="s">
        <v>113</v>
      </c>
      <c r="I32" s="45">
        <f>54000/12</f>
        <v>4500</v>
      </c>
      <c r="J32" s="52" t="s">
        <v>20</v>
      </c>
      <c r="K32" s="61" t="s">
        <v>114</v>
      </c>
    </row>
    <row r="33" spans="1:11">
      <c r="A33" s="45"/>
      <c r="B33" s="52" t="s">
        <v>22</v>
      </c>
      <c r="C33" s="52" t="s">
        <v>115</v>
      </c>
      <c r="D33" s="52" t="s">
        <v>15</v>
      </c>
      <c r="E33" s="52" t="s">
        <v>25</v>
      </c>
      <c r="F33" s="14" t="s">
        <v>116</v>
      </c>
      <c r="G33" s="52" t="s">
        <v>117</v>
      </c>
      <c r="H33" s="52" t="s">
        <v>118</v>
      </c>
      <c r="I33" s="45">
        <f>24000/12</f>
        <v>2000</v>
      </c>
      <c r="J33" s="52" t="s">
        <v>20</v>
      </c>
      <c r="K33" s="64"/>
    </row>
    <row r="34" spans="1:11">
      <c r="A34" s="45"/>
      <c r="B34" s="52" t="s">
        <v>36</v>
      </c>
      <c r="C34" s="52" t="s">
        <v>119</v>
      </c>
      <c r="D34" s="52" t="s">
        <v>15</v>
      </c>
      <c r="E34" s="52" t="s">
        <v>38</v>
      </c>
      <c r="F34" s="14" t="s">
        <v>120</v>
      </c>
      <c r="G34" s="52" t="s">
        <v>30</v>
      </c>
      <c r="H34" s="52" t="s">
        <v>118</v>
      </c>
      <c r="I34" s="45"/>
      <c r="J34" s="52" t="s">
        <v>40</v>
      </c>
      <c r="K34" s="64"/>
    </row>
    <row r="35" spans="1:11">
      <c r="A35" s="45"/>
      <c r="B35" s="52" t="s">
        <v>71</v>
      </c>
      <c r="C35" s="52" t="s">
        <v>121</v>
      </c>
      <c r="D35" s="52" t="s">
        <v>15</v>
      </c>
      <c r="E35" s="52" t="s">
        <v>38</v>
      </c>
      <c r="F35" s="14" t="s">
        <v>122</v>
      </c>
      <c r="G35" s="52" t="s">
        <v>30</v>
      </c>
      <c r="H35" s="52" t="s">
        <v>118</v>
      </c>
      <c r="I35" s="45"/>
      <c r="J35" s="52" t="s">
        <v>40</v>
      </c>
      <c r="K35" s="64"/>
    </row>
    <row r="36" spans="1:11">
      <c r="A36" s="45">
        <v>15</v>
      </c>
      <c r="B36" s="52" t="s">
        <v>13</v>
      </c>
      <c r="C36" s="53" t="s">
        <v>123</v>
      </c>
      <c r="D36" s="53" t="s">
        <v>15</v>
      </c>
      <c r="E36" s="53" t="s">
        <v>16</v>
      </c>
      <c r="F36" s="14" t="s">
        <v>124</v>
      </c>
      <c r="G36" s="53" t="s">
        <v>43</v>
      </c>
      <c r="H36" s="53" t="s">
        <v>125</v>
      </c>
      <c r="I36" s="45">
        <f>27600/12</f>
        <v>2300</v>
      </c>
      <c r="J36" s="53" t="s">
        <v>20</v>
      </c>
      <c r="K36" s="58" t="s">
        <v>114</v>
      </c>
    </row>
    <row r="37" spans="1:11">
      <c r="A37" s="45"/>
      <c r="B37" s="52" t="s">
        <v>22</v>
      </c>
      <c r="C37" s="53" t="s">
        <v>126</v>
      </c>
      <c r="D37" s="53" t="s">
        <v>24</v>
      </c>
      <c r="E37" s="53" t="s">
        <v>25</v>
      </c>
      <c r="F37" s="14" t="s">
        <v>127</v>
      </c>
      <c r="G37" s="53" t="s">
        <v>128</v>
      </c>
      <c r="H37" s="53" t="s">
        <v>129</v>
      </c>
      <c r="I37" s="45">
        <f>27600/12</f>
        <v>2300</v>
      </c>
      <c r="J37" s="53" t="s">
        <v>20</v>
      </c>
      <c r="K37" s="45"/>
    </row>
    <row r="38" spans="1:11">
      <c r="A38" s="45">
        <v>16</v>
      </c>
      <c r="B38" s="52" t="s">
        <v>13</v>
      </c>
      <c r="C38" s="53" t="s">
        <v>130</v>
      </c>
      <c r="D38" s="53" t="s">
        <v>24</v>
      </c>
      <c r="E38" s="53" t="s">
        <v>16</v>
      </c>
      <c r="F38" s="14" t="s">
        <v>131</v>
      </c>
      <c r="G38" s="53" t="s">
        <v>132</v>
      </c>
      <c r="H38" s="53" t="s">
        <v>125</v>
      </c>
      <c r="I38" s="45">
        <f>29400/12</f>
        <v>2450</v>
      </c>
      <c r="J38" s="53" t="s">
        <v>20</v>
      </c>
      <c r="K38" s="58" t="s">
        <v>114</v>
      </c>
    </row>
    <row r="39" spans="1:11">
      <c r="A39" s="45"/>
      <c r="B39" s="52" t="s">
        <v>22</v>
      </c>
      <c r="C39" s="53" t="s">
        <v>133</v>
      </c>
      <c r="D39" s="53" t="s">
        <v>15</v>
      </c>
      <c r="E39" s="53" t="s">
        <v>25</v>
      </c>
      <c r="F39" s="14" t="s">
        <v>134</v>
      </c>
      <c r="G39" s="53" t="s">
        <v>135</v>
      </c>
      <c r="H39" s="53" t="s">
        <v>136</v>
      </c>
      <c r="I39" s="45">
        <f>29400/12</f>
        <v>2450</v>
      </c>
      <c r="J39" s="53" t="s">
        <v>20</v>
      </c>
      <c r="K39" s="45"/>
    </row>
  </sheetData>
  <mergeCells count="24">
    <mergeCell ref="A1:J1"/>
    <mergeCell ref="A2:J2"/>
    <mergeCell ref="A4:A5"/>
    <mergeCell ref="A6:A8"/>
    <mergeCell ref="A9:A10"/>
    <mergeCell ref="A13:A14"/>
    <mergeCell ref="A15:A18"/>
    <mergeCell ref="A20:A21"/>
    <mergeCell ref="A24:A27"/>
    <mergeCell ref="A28:A31"/>
    <mergeCell ref="A32:A35"/>
    <mergeCell ref="A36:A37"/>
    <mergeCell ref="A38:A39"/>
    <mergeCell ref="K4:K5"/>
    <mergeCell ref="K6:K8"/>
    <mergeCell ref="K9:K10"/>
    <mergeCell ref="K13:K14"/>
    <mergeCell ref="K15:K18"/>
    <mergeCell ref="K20:K21"/>
    <mergeCell ref="K24:K27"/>
    <mergeCell ref="K28:K31"/>
    <mergeCell ref="K32:K35"/>
    <mergeCell ref="K36:K37"/>
    <mergeCell ref="K38:K3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2018-10-12T02:41:16Z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