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<sst xmlns="http://schemas.openxmlformats.org/spreadsheetml/2006/main" count="152">
  <si>
    <t>西安市保障性住房（经适房）资格联审信息表第000批（原表）</t>
  </si>
  <si>
    <t>基本信息（未央区第 153 批 共 18 户，计 36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</si>
  <si>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</si>
  <si>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</si>
  <si>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</si>
  <si>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</si>
  <si>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</si>
  <si>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</si>
  <si>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</si>
  <si>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</si>
  <si>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</si>
  <si>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</si>
  <si>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</si>
  <si>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</si>
  <si>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苗振合</t>
  </si>
  <si>
    <t>男</t>
  </si>
  <si>
    <t>本人</t>
  </si>
  <si>
    <t>412926****12192018</t>
  </si>
  <si>
    <t>陕西绿洲物业</t>
  </si>
  <si>
    <t>辛家庙派出所</t>
  </si>
  <si>
    <t>已婚</t>
  </si>
  <si>
    <t>大明宫</t>
  </si>
  <si>
    <t>成员1</t>
  </si>
  <si>
    <t>李兰</t>
  </si>
  <si>
    <t>女</t>
  </si>
  <si>
    <t>配偶</t>
  </si>
  <si>
    <t>412926****05012181</t>
  </si>
  <si>
    <t>河南省师岗镇派出所</t>
  </si>
  <si>
    <t>周朋</t>
  </si>
  <si>
    <t>410721****03193108</t>
  </si>
  <si>
    <t>西安市长安区晨润商务信息咨询部</t>
  </si>
  <si>
    <t>未央区人才市场</t>
  </si>
  <si>
    <t>谭家</t>
  </si>
  <si>
    <t>时战斌</t>
  </si>
  <si>
    <t>410724****04106018</t>
  </si>
  <si>
    <t>西安市长安区庆利日用品服务部</t>
  </si>
  <si>
    <t>河南省新乡县小冀镇</t>
  </si>
  <si>
    <t>成员2</t>
  </si>
  <si>
    <t>时宇昊</t>
  </si>
  <si>
    <t>子女</t>
  </si>
  <si>
    <t>410721****11260093</t>
  </si>
  <si>
    <t>无</t>
  </si>
  <si>
    <t>未婚</t>
  </si>
  <si>
    <t>张楠</t>
  </si>
  <si>
    <t xml:space="preserve">本人 </t>
  </si>
  <si>
    <t>610112****0315052X</t>
  </si>
  <si>
    <t>未央区大明宫街道珠江新城社区</t>
  </si>
  <si>
    <t>徐升</t>
  </si>
  <si>
    <t>610112****11262038</t>
  </si>
  <si>
    <t>未央区法院（2018年4月已离职）</t>
  </si>
  <si>
    <t>谭家派出所</t>
  </si>
  <si>
    <t>徐可欣</t>
  </si>
  <si>
    <t>610112****12220526</t>
  </si>
  <si>
    <t>学龄前儿童</t>
  </si>
  <si>
    <t>解兵奇</t>
  </si>
  <si>
    <t xml:space="preserve">男 </t>
  </si>
  <si>
    <t>610125****0325669X</t>
  </si>
  <si>
    <t>西安煤矿机械有限公司</t>
  </si>
  <si>
    <t>未央区辛家庙西煤机社区</t>
  </si>
  <si>
    <t>辛家庙</t>
  </si>
  <si>
    <t>唐敏</t>
  </si>
  <si>
    <t>610125****10216706</t>
  </si>
  <si>
    <t>鄂邑区草堂大良村</t>
  </si>
  <si>
    <t>张小妮</t>
  </si>
  <si>
    <t>610427****11242523</t>
  </si>
  <si>
    <t>西安市莲湖区益民水产经销部</t>
  </si>
  <si>
    <t>西安市未央区未央宫派出所</t>
  </si>
  <si>
    <t>离异</t>
  </si>
  <si>
    <t>未央宫</t>
  </si>
  <si>
    <t>董博文</t>
  </si>
  <si>
    <t>610112****08090510</t>
  </si>
  <si>
    <t>陕西英特物流广告公司</t>
  </si>
  <si>
    <t>未央区辛家庙陕重社区</t>
  </si>
  <si>
    <t>田春丽</t>
  </si>
  <si>
    <t>410105****10270020</t>
  </si>
  <si>
    <t>未央区渭滨街道</t>
  </si>
  <si>
    <t>徐家湾</t>
  </si>
  <si>
    <t>周昭婕</t>
  </si>
  <si>
    <t>411282****10171524</t>
  </si>
  <si>
    <t>西安中学</t>
  </si>
  <si>
    <t>于丽平</t>
  </si>
  <si>
    <t>622723****06292027</t>
  </si>
  <si>
    <t>未央区渭滨街383号</t>
  </si>
  <si>
    <t>刘红锐</t>
  </si>
  <si>
    <t>610423****08075515</t>
  </si>
  <si>
    <t>西安爱车家汽车服务部</t>
  </si>
  <si>
    <t>陕西省泾阳县安吴镇观音堂村</t>
  </si>
  <si>
    <t>刘钰莀</t>
  </si>
  <si>
    <t>610423****04154435</t>
  </si>
  <si>
    <t>成员3</t>
  </si>
  <si>
    <t>于欣悦</t>
  </si>
  <si>
    <t>610423****1027442X</t>
  </si>
  <si>
    <t>郭翠萍</t>
  </si>
  <si>
    <t>610104****02033620</t>
  </si>
  <si>
    <t>退休</t>
  </si>
  <si>
    <t>杨利强</t>
  </si>
  <si>
    <t>610202****11052414</t>
  </si>
  <si>
    <t>陕西仓村双龙社区川口分部</t>
  </si>
  <si>
    <t>陕西省西安市渭滨街3803</t>
  </si>
  <si>
    <t>党巧丽</t>
  </si>
  <si>
    <t>610203****0416296X</t>
  </si>
  <si>
    <t>铜川市印台区红土镇</t>
  </si>
  <si>
    <t>杨卓文</t>
  </si>
  <si>
    <t>610112****07310014</t>
  </si>
  <si>
    <t>佟晓春</t>
  </si>
  <si>
    <t xml:space="preserve"> 女</t>
  </si>
  <si>
    <t>610126****12160723</t>
  </si>
  <si>
    <t>中国旅行社有限责任公司西安凤城二路分公司</t>
  </si>
  <si>
    <t>未央区大明宫派出所</t>
  </si>
  <si>
    <t>姚行</t>
  </si>
  <si>
    <t>610422****12140053</t>
  </si>
  <si>
    <t>姚紫妍</t>
  </si>
  <si>
    <t>610126****01240023</t>
  </si>
  <si>
    <t>李娜</t>
  </si>
  <si>
    <t>610112****02093027</t>
  </si>
  <si>
    <t>民生超市</t>
  </si>
  <si>
    <t>西安市未央区海红家属院</t>
  </si>
  <si>
    <t>汉城</t>
  </si>
  <si>
    <t>刘利军</t>
  </si>
  <si>
    <t>612325****08103252</t>
  </si>
  <si>
    <t>海红社区停车场</t>
  </si>
  <si>
    <t>西安市未央区朱宏路海红家属院</t>
  </si>
  <si>
    <t>胡战武</t>
  </si>
  <si>
    <t>612101****04038212</t>
  </si>
  <si>
    <t>西安市未央区西航三校</t>
  </si>
  <si>
    <t>未央区徐家湾街办西航社区</t>
  </si>
  <si>
    <t>赵亚妮</t>
  </si>
  <si>
    <t>610112****0519202X</t>
  </si>
  <si>
    <t>未央区徐家湾街办北辰社区</t>
  </si>
  <si>
    <t>胡泽妍</t>
  </si>
  <si>
    <t>610112****11260022</t>
  </si>
  <si>
    <t>符熳莉</t>
  </si>
  <si>
    <t>610481****06096223</t>
  </si>
  <si>
    <t>陕西新环境房地产有限公司</t>
  </si>
  <si>
    <t>娄静</t>
  </si>
  <si>
    <t>610112****06014067</t>
  </si>
  <si>
    <t>西安市未央区六村堡街道桂宫新村</t>
  </si>
  <si>
    <t>六村堡</t>
  </si>
  <si>
    <t>刘刚</t>
  </si>
  <si>
    <t>610121****04066439</t>
  </si>
  <si>
    <t>西安福华出租汽车有限公司</t>
  </si>
  <si>
    <t>西安市长安区引镇</t>
  </si>
  <si>
    <t>刘可馨</t>
  </si>
  <si>
    <t>610112****06054023</t>
  </si>
  <si>
    <t>朱素灵</t>
  </si>
  <si>
    <t>610112****09204022</t>
  </si>
  <si>
    <t>西安现代农业综合开发公司</t>
  </si>
  <si>
    <t>未央区六村堡街道现代农业社区</t>
  </si>
  <si>
    <t>贺琳</t>
  </si>
  <si>
    <t>610125****08151280</t>
  </si>
  <si>
    <t>西安北方惠安化学工业有限公司</t>
  </si>
  <si>
    <t>西安市未央区朱宏路北段98号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</si>
</sst>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9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sz val="11"/>
      <name val="Tahoma"/>
      <charset val="129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2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8" fillId="5" borderId="6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7" borderId="11" applyNumberFormat="0" applyAlignment="0" applyProtection="0">
      <alignment vertical="center"/>
    </xf>
    <xf numFmtId="0" fontId="38" fillId="0" borderId="0" applyProtection="0">
      <alignment vertical="center"/>
    </xf>
    <xf numFmtId="0" fontId="17" fillId="0" borderId="0">
      <alignment vertical="center"/>
    </xf>
    <xf numFmtId="0" fontId="29" fillId="7" borderId="7" applyNumberFormat="0" applyAlignment="0" applyProtection="0">
      <alignment vertical="center"/>
    </xf>
    <xf numFmtId="0" fontId="17" fillId="0" borderId="0">
      <alignment vertical="center"/>
    </xf>
    <xf numFmtId="0" fontId="31" fillId="11" borderId="8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8" fillId="0" borderId="0"/>
  </cellStyleXfs>
  <cellXfs count="8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218" applyNumberFormat="1" applyFont="1" applyFill="1" applyBorder="1" applyAlignment="1">
      <alignment horizontal="center" vertical="center" wrapText="1"/>
    </xf>
    <xf numFmtId="0" fontId="2" fillId="2" borderId="2" xfId="218" applyNumberFormat="1" applyFont="1" applyFill="1" applyBorder="1" applyAlignment="1">
      <alignment horizontal="center" vertical="center" wrapText="1"/>
    </xf>
    <xf numFmtId="0" fontId="3" fillId="2" borderId="3" xfId="218" applyFont="1" applyFill="1" applyBorder="1" applyAlignment="1">
      <alignment horizontal="center" vertical="center" wrapText="1"/>
    </xf>
    <xf numFmtId="0" fontId="4" fillId="2" borderId="3" xfId="218" applyFont="1" applyFill="1" applyBorder="1" applyAlignment="1">
      <alignment horizontal="center" vertical="center" wrapText="1"/>
    </xf>
    <xf numFmtId="0" fontId="4" fillId="2" borderId="3" xfId="218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45" applyFont="1" applyFill="1" applyBorder="1" applyAlignment="1">
      <alignment horizontal="center" vertical="center" wrapText="1"/>
    </xf>
    <xf numFmtId="0" fontId="9" fillId="0" borderId="4" xfId="66" applyFont="1" applyBorder="1" applyAlignment="1">
      <alignment horizontal="center"/>
    </xf>
    <xf numFmtId="0" fontId="8" fillId="0" borderId="4" xfId="147" applyNumberFormat="1" applyFont="1" applyFill="1" applyBorder="1" applyAlignment="1">
      <alignment horizontal="center" vertical="center"/>
    </xf>
    <xf numFmtId="0" fontId="8" fillId="0" borderId="4" xfId="217" applyNumberFormat="1" applyFont="1" applyFill="1" applyBorder="1" applyAlignment="1">
      <alignment horizontal="center" vertical="center" wrapText="1"/>
    </xf>
    <xf numFmtId="0" fontId="10" fillId="0" borderId="4" xfId="216" applyNumberFormat="1" applyFont="1" applyFill="1" applyBorder="1" applyAlignment="1">
      <alignment horizontal="center" vertical="center" wrapText="1"/>
    </xf>
    <xf numFmtId="0" fontId="10" fillId="0" borderId="4" xfId="217" applyNumberFormat="1" applyFont="1" applyFill="1" applyBorder="1" applyAlignment="1">
      <alignment horizontal="center" vertical="center"/>
    </xf>
    <xf numFmtId="0" fontId="10" fillId="0" borderId="4" xfId="217" applyNumberFormat="1" applyFont="1" applyFill="1" applyBorder="1" applyAlignment="1">
      <alignment horizontal="center" vertical="center" wrapText="1"/>
    </xf>
    <xf numFmtId="49" fontId="10" fillId="0" borderId="4" xfId="217" applyNumberFormat="1" applyFont="1" applyFill="1" applyBorder="1" applyAlignment="1">
      <alignment horizontal="center" vertical="center" wrapText="1"/>
    </xf>
    <xf numFmtId="0" fontId="10" fillId="0" borderId="4" xfId="131" applyFont="1" applyFill="1" applyBorder="1" applyAlignment="1">
      <alignment horizontal="center" vertical="center" wrapText="1"/>
    </xf>
    <xf numFmtId="0" fontId="8" fillId="0" borderId="4" xfId="131" applyFont="1" applyFill="1" applyBorder="1" applyAlignment="1">
      <alignment horizontal="center" vertical="center"/>
    </xf>
    <xf numFmtId="0" fontId="10" fillId="0" borderId="4" xfId="133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49" fontId="10" fillId="0" borderId="4" xfId="217" applyNumberFormat="1" applyFont="1" applyFill="1" applyBorder="1" applyAlignment="1">
      <alignment horizontal="center" vertical="center"/>
    </xf>
    <xf numFmtId="0" fontId="6" fillId="0" borderId="4" xfId="102" applyFont="1" applyBorder="1" applyAlignment="1">
      <alignment horizontal="center" vertical="center"/>
    </xf>
    <xf numFmtId="0" fontId="7" fillId="0" borderId="4" xfId="102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71" applyFont="1" applyFill="1" applyBorder="1" applyAlignment="1">
      <alignment horizontal="center" vertical="center"/>
    </xf>
    <xf numFmtId="0" fontId="11" fillId="0" borderId="4" xfId="137" applyFont="1" applyFill="1" applyBorder="1" applyAlignment="1">
      <alignment horizontal="center" vertical="center"/>
    </xf>
    <xf numFmtId="0" fontId="12" fillId="0" borderId="4" xfId="74" applyFont="1" applyFill="1" applyBorder="1" applyAlignment="1">
      <alignment horizontal="center" vertical="center"/>
    </xf>
    <xf numFmtId="0" fontId="13" fillId="0" borderId="4" xfId="74" applyFont="1" applyFill="1" applyBorder="1" applyAlignment="1">
      <alignment horizontal="center" vertical="center"/>
    </xf>
    <xf numFmtId="0" fontId="14" fillId="0" borderId="4" xfId="71" applyFont="1" applyFill="1" applyBorder="1" applyAlignment="1">
      <alignment horizontal="center" vertical="center"/>
    </xf>
    <xf numFmtId="0" fontId="15" fillId="0" borderId="4" xfId="74" applyFont="1" applyFill="1" applyBorder="1" applyAlignment="1">
      <alignment horizontal="center" vertical="center"/>
    </xf>
    <xf numFmtId="0" fontId="8" fillId="0" borderId="4" xfId="71" applyFont="1" applyFill="1" applyBorder="1" applyAlignment="1">
      <alignment horizontal="center" vertical="center"/>
    </xf>
    <xf numFmtId="0" fontId="16" fillId="0" borderId="4" xfId="71" applyFont="1" applyFill="1" applyBorder="1" applyAlignment="1">
      <alignment horizontal="center" vertical="center"/>
    </xf>
    <xf numFmtId="0" fontId="15" fillId="0" borderId="4" xfId="74" applyFont="1" applyFill="1" applyBorder="1" applyAlignment="1">
      <alignment horizontal="center" vertical="center" wrapText="1"/>
    </xf>
    <xf numFmtId="0" fontId="14" fillId="0" borderId="4" xfId="10" applyFont="1" applyFill="1" applyBorder="1" applyAlignment="1">
      <alignment horizontal="center" vertical="center"/>
    </xf>
    <xf numFmtId="0" fontId="15" fillId="0" borderId="4" xfId="72" applyFont="1" applyFill="1" applyBorder="1" applyAlignment="1">
      <alignment horizontal="center" vertical="center"/>
    </xf>
    <xf numFmtId="0" fontId="12" fillId="0" borderId="4" xfId="72" applyFont="1" applyFill="1" applyBorder="1" applyAlignment="1">
      <alignment horizontal="center" vertical="center"/>
    </xf>
    <xf numFmtId="0" fontId="8" fillId="0" borderId="4" xfId="10" applyFont="1" applyFill="1" applyBorder="1" applyAlignment="1">
      <alignment horizontal="center" vertical="center"/>
    </xf>
    <xf numFmtId="0" fontId="16" fillId="0" borderId="4" xfId="10" applyFont="1" applyFill="1" applyBorder="1" applyAlignment="1">
      <alignment horizontal="center" vertical="center"/>
    </xf>
    <xf numFmtId="0" fontId="11" fillId="0" borderId="4" xfId="10" applyFont="1" applyFill="1" applyBorder="1" applyAlignment="1">
      <alignment horizontal="center" vertical="center"/>
    </xf>
    <xf numFmtId="0" fontId="17" fillId="0" borderId="4" xfId="72" applyFont="1" applyBorder="1" applyAlignment="1">
      <alignment horizontal="center" vertical="center"/>
    </xf>
    <xf numFmtId="0" fontId="7" fillId="0" borderId="4" xfId="78" applyFont="1" applyBorder="1" applyAlignment="1">
      <alignment horizontal="center" vertical="center"/>
    </xf>
    <xf numFmtId="0" fontId="7" fillId="0" borderId="4" xfId="81" applyFont="1" applyBorder="1" applyAlignment="1">
      <alignment horizontal="center" vertical="center"/>
    </xf>
    <xf numFmtId="0" fontId="8" fillId="0" borderId="4" xfId="184" applyFont="1" applyFill="1" applyBorder="1" applyAlignment="1">
      <alignment horizontal="center" vertical="center"/>
    </xf>
    <xf numFmtId="0" fontId="17" fillId="0" borderId="4" xfId="184" applyFont="1" applyBorder="1" applyAlignment="1">
      <alignment horizontal="center" vertical="center"/>
    </xf>
    <xf numFmtId="0" fontId="14" fillId="0" borderId="4" xfId="214" applyFont="1" applyFill="1" applyBorder="1" applyAlignment="1">
      <alignment horizontal="center" vertical="center"/>
    </xf>
    <xf numFmtId="0" fontId="18" fillId="0" borderId="4" xfId="214" applyFont="1" applyBorder="1" applyAlignment="1">
      <alignment horizontal="center" vertical="center" wrapText="1"/>
    </xf>
    <xf numFmtId="0" fontId="11" fillId="0" borderId="4" xfId="19" applyFont="1" applyFill="1" applyBorder="1" applyAlignment="1">
      <alignment horizontal="center" vertical="center"/>
    </xf>
    <xf numFmtId="0" fontId="9" fillId="0" borderId="4" xfId="19" applyFont="1" applyFill="1" applyBorder="1" applyAlignment="1">
      <alignment horizontal="center" vertical="center"/>
    </xf>
    <xf numFmtId="0" fontId="15" fillId="0" borderId="4" xfId="70" applyFont="1" applyFill="1" applyBorder="1" applyAlignment="1">
      <alignment horizontal="center" vertical="center" wrapText="1"/>
    </xf>
    <xf numFmtId="0" fontId="18" fillId="0" borderId="4" xfId="70" applyFont="1" applyBorder="1" applyAlignment="1">
      <alignment horizontal="center" vertical="center" wrapText="1"/>
    </xf>
    <xf numFmtId="0" fontId="14" fillId="0" borderId="4" xfId="84" applyFont="1" applyFill="1" applyBorder="1" applyAlignment="1">
      <alignment horizontal="center" vertical="center"/>
    </xf>
    <xf numFmtId="0" fontId="15" fillId="0" borderId="4" xfId="86" applyFont="1" applyFill="1" applyBorder="1" applyAlignment="1">
      <alignment horizontal="center" vertical="center"/>
    </xf>
    <xf numFmtId="0" fontId="13" fillId="0" borderId="4" xfId="86" applyFont="1" applyFill="1" applyBorder="1" applyAlignment="1">
      <alignment horizontal="center" vertical="center"/>
    </xf>
    <xf numFmtId="0" fontId="8" fillId="0" borderId="4" xfId="84" applyFont="1" applyFill="1" applyBorder="1" applyAlignment="1">
      <alignment horizontal="center" vertical="center"/>
    </xf>
    <xf numFmtId="0" fontId="16" fillId="0" borderId="4" xfId="84" applyFont="1" applyFill="1" applyBorder="1" applyAlignment="1">
      <alignment horizontal="center" vertical="center"/>
    </xf>
    <xf numFmtId="0" fontId="12" fillId="0" borderId="4" xfId="86" applyFont="1" applyFill="1" applyBorder="1" applyAlignment="1">
      <alignment horizontal="center" vertical="center"/>
    </xf>
    <xf numFmtId="0" fontId="14" fillId="0" borderId="4" xfId="56" applyFont="1" applyFill="1" applyBorder="1" applyAlignment="1">
      <alignment horizontal="center" vertical="center"/>
    </xf>
    <xf numFmtId="0" fontId="15" fillId="0" borderId="4" xfId="9" applyFont="1" applyFill="1" applyBorder="1" applyAlignment="1">
      <alignment horizontal="center" vertical="center"/>
    </xf>
    <xf numFmtId="0" fontId="12" fillId="0" borderId="4" xfId="9" applyFont="1" applyFill="1" applyBorder="1" applyAlignment="1">
      <alignment horizontal="center" vertical="center"/>
    </xf>
    <xf numFmtId="0" fontId="17" fillId="0" borderId="4" xfId="88" applyFont="1" applyBorder="1" applyAlignment="1">
      <alignment horizontal="center" vertical="center"/>
    </xf>
    <xf numFmtId="0" fontId="18" fillId="0" borderId="4" xfId="89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/>
    <xf numFmtId="0" fontId="0" fillId="0" borderId="4" xfId="66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1" fillId="0" borderId="4" xfId="190" applyFont="1" applyBorder="1" applyAlignment="1">
      <alignment horizontal="center" vertical="center"/>
    </xf>
    <xf numFmtId="49" fontId="8" fillId="0" borderId="4" xfId="144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3" fillId="0" borderId="4" xfId="38" applyFont="1" applyFill="1" applyBorder="1" applyAlignment="1">
      <alignment horizontal="center" vertical="center"/>
    </xf>
    <xf numFmtId="0" fontId="17" fillId="0" borderId="4" xfId="215" applyFont="1" applyBorder="1" applyAlignment="1">
      <alignment horizontal="center" vertical="center"/>
    </xf>
    <xf numFmtId="0" fontId="22" fillId="0" borderId="4" xfId="190" applyFont="1" applyBorder="1" applyAlignment="1">
      <alignment horizontal="center" vertical="center"/>
    </xf>
    <xf numFmtId="0" fontId="8" fillId="0" borderId="4" xfId="137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</cellXfs>
  <cellStyles count="219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101" xfId="7"/>
    <cellStyle name="千位分隔[0]" xfId="8" builtinId="6"/>
    <cellStyle name="常规 114" xfId="9"/>
    <cellStyle name="常规 109" xfId="10"/>
    <cellStyle name="常规 31 2" xfId="11"/>
    <cellStyle name="常规 26 2" xfId="12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常规 102" xfId="19"/>
    <cellStyle name="已访问的超链接" xfId="20" builtinId="9"/>
    <cellStyle name="常规 6" xfId="21"/>
    <cellStyle name="注释" xfId="22" builtinId="10"/>
    <cellStyle name="60% - 强调文字颜色 2" xfId="23" builtinId="36"/>
    <cellStyle name="标题 4" xfId="24" builtinId="19"/>
    <cellStyle name="警告文本" xfId="25" builtinId="11"/>
    <cellStyle name="常规 5 2" xfId="26"/>
    <cellStyle name="标题" xfId="27" builtinId="15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常规 90" xfId="34"/>
    <cellStyle name="常规 85" xfId="35"/>
    <cellStyle name="输出" xfId="36" builtinId="21"/>
    <cellStyle name="常规 31" xfId="37"/>
    <cellStyle name="常规 26" xfId="38"/>
    <cellStyle name="计算" xfId="39" builtinId="22"/>
    <cellStyle name="常规 104" xfId="40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常规 107" xfId="51"/>
    <cellStyle name="常规 112" xfId="52"/>
    <cellStyle name="40% - 强调文字颜色 1" xfId="53" builtinId="31"/>
    <cellStyle name="20% - 强调文字颜色 2" xfId="54" builtinId="34"/>
    <cellStyle name="常规 108" xfId="55"/>
    <cellStyle name="常规 113" xfId="56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常规 10" xfId="66"/>
    <cellStyle name="40% - 强调文字颜色 6" xfId="67" builtinId="51"/>
    <cellStyle name="60% - 强调文字颜色 6" xfId="68" builtinId="52"/>
    <cellStyle name="常规 100" xfId="69"/>
    <cellStyle name="常规 103" xfId="70"/>
    <cellStyle name="常规 105" xfId="71"/>
    <cellStyle name="常规 110" xfId="72"/>
    <cellStyle name="常规 36 2" xfId="73"/>
    <cellStyle name="常规 106" xfId="74"/>
    <cellStyle name="常规 111" xfId="75"/>
    <cellStyle name="常规 11" xfId="76"/>
    <cellStyle name="常规 120" xfId="77"/>
    <cellStyle name="常规 115" xfId="78"/>
    <cellStyle name="常规 121" xfId="79"/>
    <cellStyle name="常规 116" xfId="80"/>
    <cellStyle name="常规 122" xfId="81"/>
    <cellStyle name="常规 117" xfId="82"/>
    <cellStyle name="常规 123" xfId="83"/>
    <cellStyle name="常规 118" xfId="84"/>
    <cellStyle name="常规 124" xfId="85"/>
    <cellStyle name="常规 119" xfId="86"/>
    <cellStyle name="常规 12" xfId="87"/>
    <cellStyle name="常规 125" xfId="88"/>
    <cellStyle name="常规 126" xfId="89"/>
    <cellStyle name="常规 127" xfId="90"/>
    <cellStyle name="常规 128" xfId="91"/>
    <cellStyle name="常规 13" xfId="92"/>
    <cellStyle name="常规 14" xfId="93"/>
    <cellStyle name="常规 20" xfId="94"/>
    <cellStyle name="常规 15" xfId="95"/>
    <cellStyle name="常规 21" xfId="96"/>
    <cellStyle name="常规 16" xfId="97"/>
    <cellStyle name="常规 22" xfId="98"/>
    <cellStyle name="常规 17" xfId="99"/>
    <cellStyle name="常规 23" xfId="100"/>
    <cellStyle name="常规 18" xfId="101"/>
    <cellStyle name="常规 24" xfId="102"/>
    <cellStyle name="常规 19" xfId="103"/>
    <cellStyle name="常规 2" xfId="104"/>
    <cellStyle name="常规 2 10" xfId="105"/>
    <cellStyle name="常规 2 11" xfId="106"/>
    <cellStyle name="常规 2 12" xfId="107"/>
    <cellStyle name="常规 2 13" xfId="108"/>
    <cellStyle name="常规 2 14" xfId="109"/>
    <cellStyle name="常规 33 2" xfId="110"/>
    <cellStyle name="常规 28 2" xfId="111"/>
    <cellStyle name="常规 2 15" xfId="112"/>
    <cellStyle name="常规 2 16" xfId="113"/>
    <cellStyle name="常规 2 17" xfId="114"/>
    <cellStyle name="常规 2 18" xfId="115"/>
    <cellStyle name="常规 2 2" xfId="116"/>
    <cellStyle name="常规 2 3" xfId="117"/>
    <cellStyle name="常规 2 4" xfId="118"/>
    <cellStyle name="常规 2 5" xfId="119"/>
    <cellStyle name="常规 2 6" xfId="120"/>
    <cellStyle name="常规 2 7" xfId="121"/>
    <cellStyle name="常规 2 8" xfId="122"/>
    <cellStyle name="常规 2 9" xfId="123"/>
    <cellStyle name="常规 30" xfId="124"/>
    <cellStyle name="常规 25" xfId="125"/>
    <cellStyle name="常规 30 2" xfId="126"/>
    <cellStyle name="常规 25 2" xfId="127"/>
    <cellStyle name="常规 32" xfId="128"/>
    <cellStyle name="常规 27" xfId="129"/>
    <cellStyle name="常规 27 2" xfId="130"/>
    <cellStyle name="常规 33" xfId="131"/>
    <cellStyle name="常规 28" xfId="132"/>
    <cellStyle name="常规 34" xfId="133"/>
    <cellStyle name="常规 29" xfId="134"/>
    <cellStyle name="常规 34 2" xfId="135"/>
    <cellStyle name="常规 29 2" xfId="136"/>
    <cellStyle name="常规 3" xfId="137"/>
    <cellStyle name="常规 3 2" xfId="138"/>
    <cellStyle name="常规 3 3" xfId="139"/>
    <cellStyle name="常规 3 4" xfId="140"/>
    <cellStyle name="常规 40" xfId="141"/>
    <cellStyle name="常规 35" xfId="142"/>
    <cellStyle name="常规 35 2" xfId="143"/>
    <cellStyle name="常规 41" xfId="144"/>
    <cellStyle name="常规 36" xfId="145"/>
    <cellStyle name="常规 42" xfId="146"/>
    <cellStyle name="常规 37" xfId="147"/>
    <cellStyle name="常规 43" xfId="148"/>
    <cellStyle name="常规 38" xfId="149"/>
    <cellStyle name="常规 4" xfId="150"/>
    <cellStyle name="常规 4 2" xfId="151"/>
    <cellStyle name="常规 4 3" xfId="152"/>
    <cellStyle name="常规 4 4" xfId="153"/>
    <cellStyle name="常规 50" xfId="154"/>
    <cellStyle name="常规 45" xfId="155"/>
    <cellStyle name="常规 51" xfId="156"/>
    <cellStyle name="常规 46" xfId="157"/>
    <cellStyle name="常规 52" xfId="158"/>
    <cellStyle name="常规 47" xfId="159"/>
    <cellStyle name="常规 53" xfId="160"/>
    <cellStyle name="常规 48" xfId="161"/>
    <cellStyle name="常规 54" xfId="162"/>
    <cellStyle name="常规 49" xfId="163"/>
    <cellStyle name="常规 5" xfId="164"/>
    <cellStyle name="常规 5 3" xfId="165"/>
    <cellStyle name="常规 5 4" xfId="166"/>
    <cellStyle name="常规 60" xfId="167"/>
    <cellStyle name="常规 55" xfId="168"/>
    <cellStyle name="常规 61" xfId="169"/>
    <cellStyle name="常规 56" xfId="170"/>
    <cellStyle name="常规 62" xfId="171"/>
    <cellStyle name="常规 57" xfId="172"/>
    <cellStyle name="常规 63" xfId="173"/>
    <cellStyle name="常规 58" xfId="174"/>
    <cellStyle name="常规 64" xfId="175"/>
    <cellStyle name="常规 59" xfId="176"/>
    <cellStyle name="常规 6 2" xfId="177"/>
    <cellStyle name="常规 6 3" xfId="178"/>
    <cellStyle name="常规 6 4" xfId="179"/>
    <cellStyle name="常规 70" xfId="180"/>
    <cellStyle name="常规 65" xfId="181"/>
    <cellStyle name="常规 71" xfId="182"/>
    <cellStyle name="常规 66" xfId="183"/>
    <cellStyle name="常规 72" xfId="184"/>
    <cellStyle name="常规 67" xfId="185"/>
    <cellStyle name="常规 73" xfId="186"/>
    <cellStyle name="常规 68" xfId="187"/>
    <cellStyle name="常规 74" xfId="188"/>
    <cellStyle name="常规 69" xfId="189"/>
    <cellStyle name="常规 7" xfId="190"/>
    <cellStyle name="常规 80" xfId="191"/>
    <cellStyle name="常规 75" xfId="192"/>
    <cellStyle name="常规 81" xfId="193"/>
    <cellStyle name="常规 76" xfId="194"/>
    <cellStyle name="常规 82" xfId="195"/>
    <cellStyle name="常规 77" xfId="196"/>
    <cellStyle name="常规 83" xfId="197"/>
    <cellStyle name="常规 78" xfId="198"/>
    <cellStyle name="常规 84" xfId="199"/>
    <cellStyle name="常规 79" xfId="200"/>
    <cellStyle name="常规 8" xfId="201"/>
    <cellStyle name="常规 91" xfId="202"/>
    <cellStyle name="常规 86" xfId="203"/>
    <cellStyle name="常规 92" xfId="204"/>
    <cellStyle name="常规 87" xfId="205"/>
    <cellStyle name="常规 93" xfId="206"/>
    <cellStyle name="常规 88" xfId="207"/>
    <cellStyle name="常规 94" xfId="208"/>
    <cellStyle name="常规 89" xfId="209"/>
    <cellStyle name="常规 9" xfId="210"/>
    <cellStyle name="常规 95" xfId="211"/>
    <cellStyle name="常规 96" xfId="212"/>
    <cellStyle name="常规 97" xfId="213"/>
    <cellStyle name="常规 98" xfId="214"/>
    <cellStyle name="常规 99" xfId="215"/>
    <cellStyle name="常规_公示 1_2" xfId="216"/>
    <cellStyle name="常规_公示 1_3" xfId="217"/>
    <cellStyle name="常规_莲湖区12批60户联审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F12" sqref="F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67" t="s">
        <v>11</v>
      </c>
      <c r="K3" s="68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7" t="s">
        <v>19</v>
      </c>
      <c r="I4" s="69">
        <f>20160/12</f>
        <v>1680</v>
      </c>
      <c r="J4" s="14" t="s">
        <v>20</v>
      </c>
      <c r="K4" s="70" t="s">
        <v>21</v>
      </c>
    </row>
    <row r="5" spans="1:11">
      <c r="A5" s="11"/>
      <c r="B5" s="12" t="s">
        <v>22</v>
      </c>
      <c r="C5" s="18" t="s">
        <v>23</v>
      </c>
      <c r="D5" s="19" t="s">
        <v>24</v>
      </c>
      <c r="E5" s="14" t="s">
        <v>25</v>
      </c>
      <c r="F5" s="15" t="s">
        <v>26</v>
      </c>
      <c r="G5" s="20" t="s">
        <v>18</v>
      </c>
      <c r="H5" s="17" t="s">
        <v>27</v>
      </c>
      <c r="I5" s="69">
        <f>20160/12</f>
        <v>1680</v>
      </c>
      <c r="J5" s="14" t="s">
        <v>20</v>
      </c>
      <c r="K5" s="71"/>
    </row>
    <row r="6" spans="1:11">
      <c r="A6" s="11">
        <v>2</v>
      </c>
      <c r="B6" s="12" t="s">
        <v>13</v>
      </c>
      <c r="C6" s="21" t="s">
        <v>28</v>
      </c>
      <c r="D6" s="22" t="s">
        <v>24</v>
      </c>
      <c r="E6" s="12" t="s">
        <v>16</v>
      </c>
      <c r="F6" s="15" t="s">
        <v>29</v>
      </c>
      <c r="G6" s="23" t="s">
        <v>30</v>
      </c>
      <c r="H6" s="23" t="s">
        <v>31</v>
      </c>
      <c r="I6" s="11">
        <f>24000/12</f>
        <v>2000</v>
      </c>
      <c r="J6" s="72" t="s">
        <v>20</v>
      </c>
      <c r="K6" s="70" t="s">
        <v>32</v>
      </c>
    </row>
    <row r="7" spans="1:11">
      <c r="A7" s="11"/>
      <c r="B7" s="12" t="s">
        <v>22</v>
      </c>
      <c r="C7" s="21" t="s">
        <v>33</v>
      </c>
      <c r="D7" s="21" t="s">
        <v>15</v>
      </c>
      <c r="E7" s="12" t="s">
        <v>25</v>
      </c>
      <c r="F7" s="15" t="s">
        <v>34</v>
      </c>
      <c r="G7" s="23" t="s">
        <v>35</v>
      </c>
      <c r="H7" s="23" t="s">
        <v>36</v>
      </c>
      <c r="I7" s="11">
        <f>26000/12</f>
        <v>2166.66666666667</v>
      </c>
      <c r="J7" s="72" t="s">
        <v>20</v>
      </c>
      <c r="K7" s="71"/>
    </row>
    <row r="8" spans="1:11">
      <c r="A8" s="11"/>
      <c r="B8" s="12" t="s">
        <v>37</v>
      </c>
      <c r="C8" s="21" t="s">
        <v>38</v>
      </c>
      <c r="D8" s="21" t="s">
        <v>15</v>
      </c>
      <c r="E8" s="12" t="s">
        <v>39</v>
      </c>
      <c r="F8" s="15" t="s">
        <v>40</v>
      </c>
      <c r="G8" s="23" t="s">
        <v>41</v>
      </c>
      <c r="H8" s="23" t="s">
        <v>36</v>
      </c>
      <c r="I8" s="11"/>
      <c r="J8" s="72" t="s">
        <v>42</v>
      </c>
      <c r="K8" s="71"/>
    </row>
    <row r="9" spans="1:11">
      <c r="A9" s="24">
        <v>3</v>
      </c>
      <c r="B9" s="24" t="s">
        <v>13</v>
      </c>
      <c r="C9" s="25" t="s">
        <v>43</v>
      </c>
      <c r="D9" s="25" t="s">
        <v>24</v>
      </c>
      <c r="E9" s="24" t="s">
        <v>44</v>
      </c>
      <c r="F9" s="15" t="s">
        <v>45</v>
      </c>
      <c r="G9" s="16" t="s">
        <v>46</v>
      </c>
      <c r="H9" s="17" t="s">
        <v>19</v>
      </c>
      <c r="I9" s="17">
        <v>3900</v>
      </c>
      <c r="J9" s="73" t="s">
        <v>20</v>
      </c>
      <c r="K9" s="70" t="s">
        <v>21</v>
      </c>
    </row>
    <row r="10" spans="1:11">
      <c r="A10" s="24"/>
      <c r="B10" s="12" t="s">
        <v>22</v>
      </c>
      <c r="C10" s="18" t="s">
        <v>47</v>
      </c>
      <c r="D10" s="19" t="s">
        <v>15</v>
      </c>
      <c r="E10" s="24" t="s">
        <v>25</v>
      </c>
      <c r="F10" s="15" t="s">
        <v>48</v>
      </c>
      <c r="G10" s="20" t="s">
        <v>49</v>
      </c>
      <c r="H10" s="17" t="s">
        <v>50</v>
      </c>
      <c r="I10" s="17">
        <v>1000</v>
      </c>
      <c r="J10" s="73" t="s">
        <v>20</v>
      </c>
      <c r="K10" s="71"/>
    </row>
    <row r="11" spans="1:11">
      <c r="A11" s="24"/>
      <c r="B11" s="12" t="s">
        <v>37</v>
      </c>
      <c r="C11" s="19" t="s">
        <v>51</v>
      </c>
      <c r="D11" s="19" t="s">
        <v>24</v>
      </c>
      <c r="E11" s="24" t="s">
        <v>39</v>
      </c>
      <c r="F11" s="15" t="s">
        <v>52</v>
      </c>
      <c r="G11" s="26" t="s">
        <v>53</v>
      </c>
      <c r="H11" s="17" t="s">
        <v>19</v>
      </c>
      <c r="I11" s="17">
        <v>0</v>
      </c>
      <c r="J11" s="73" t="s">
        <v>42</v>
      </c>
      <c r="K11" s="71"/>
    </row>
    <row r="12" s="1" customFormat="1" spans="1:11">
      <c r="A12" s="24">
        <v>4</v>
      </c>
      <c r="B12" s="24" t="s">
        <v>13</v>
      </c>
      <c r="C12" s="24" t="s">
        <v>54</v>
      </c>
      <c r="D12" s="24" t="s">
        <v>55</v>
      </c>
      <c r="E12" s="24" t="s">
        <v>16</v>
      </c>
      <c r="F12" s="15" t="s">
        <v>56</v>
      </c>
      <c r="G12" s="24" t="s">
        <v>57</v>
      </c>
      <c r="H12" s="24" t="s">
        <v>58</v>
      </c>
      <c r="I12" s="24">
        <f>40000/12</f>
        <v>3333.33333333333</v>
      </c>
      <c r="J12" s="24" t="s">
        <v>20</v>
      </c>
      <c r="K12" s="74" t="s">
        <v>59</v>
      </c>
    </row>
    <row r="13" s="1" customFormat="1" spans="1:11">
      <c r="A13" s="24"/>
      <c r="B13" s="12" t="s">
        <v>22</v>
      </c>
      <c r="C13" s="24" t="s">
        <v>60</v>
      </c>
      <c r="D13" s="24" t="s">
        <v>24</v>
      </c>
      <c r="E13" s="24" t="s">
        <v>25</v>
      </c>
      <c r="F13" s="15" t="s">
        <v>61</v>
      </c>
      <c r="G13" s="24"/>
      <c r="H13" s="24" t="s">
        <v>62</v>
      </c>
      <c r="I13" s="24"/>
      <c r="J13" s="24" t="s">
        <v>20</v>
      </c>
      <c r="K13" s="75"/>
    </row>
    <row r="14" s="1" customFormat="1" ht="22.5" customHeight="1" spans="1:11">
      <c r="A14" s="27">
        <v>5</v>
      </c>
      <c r="B14" s="28" t="s">
        <v>13</v>
      </c>
      <c r="C14" s="29" t="s">
        <v>63</v>
      </c>
      <c r="D14" s="29" t="s">
        <v>24</v>
      </c>
      <c r="E14" s="28" t="s">
        <v>16</v>
      </c>
      <c r="F14" s="15" t="s">
        <v>64</v>
      </c>
      <c r="G14" s="29" t="s">
        <v>65</v>
      </c>
      <c r="H14" s="29" t="s">
        <v>66</v>
      </c>
      <c r="I14" s="76">
        <f>26400/12</f>
        <v>2200</v>
      </c>
      <c r="J14" s="29" t="s">
        <v>67</v>
      </c>
      <c r="K14" s="74" t="s">
        <v>68</v>
      </c>
    </row>
    <row r="15" s="1" customFormat="1" spans="1:11">
      <c r="A15" s="24">
        <v>6</v>
      </c>
      <c r="B15" s="24" t="s">
        <v>13</v>
      </c>
      <c r="C15" s="24" t="s">
        <v>69</v>
      </c>
      <c r="D15" s="24" t="s">
        <v>15</v>
      </c>
      <c r="E15" s="24" t="s">
        <v>16</v>
      </c>
      <c r="F15" s="15" t="s">
        <v>70</v>
      </c>
      <c r="G15" s="24" t="s">
        <v>71</v>
      </c>
      <c r="H15" s="24" t="s">
        <v>72</v>
      </c>
      <c r="I15" s="24">
        <f>24000/12</f>
        <v>2000</v>
      </c>
      <c r="J15" s="24" t="s">
        <v>42</v>
      </c>
      <c r="K15" s="74" t="s">
        <v>59</v>
      </c>
    </row>
    <row r="16" s="1" customFormat="1" spans="1:11">
      <c r="A16" s="24">
        <v>7</v>
      </c>
      <c r="B16" s="24" t="s">
        <v>13</v>
      </c>
      <c r="C16" s="24" t="s">
        <v>73</v>
      </c>
      <c r="D16" s="24" t="s">
        <v>24</v>
      </c>
      <c r="E16" s="24" t="s">
        <v>16</v>
      </c>
      <c r="F16" s="15" t="s">
        <v>74</v>
      </c>
      <c r="G16" s="24"/>
      <c r="H16" s="24" t="s">
        <v>75</v>
      </c>
      <c r="I16" s="24">
        <f>48000/12</f>
        <v>4000</v>
      </c>
      <c r="J16" s="24" t="s">
        <v>67</v>
      </c>
      <c r="K16" s="74" t="s">
        <v>76</v>
      </c>
    </row>
    <row r="17" s="1" customFormat="1" spans="1:11">
      <c r="A17" s="24"/>
      <c r="B17" s="12" t="s">
        <v>22</v>
      </c>
      <c r="C17" s="24" t="s">
        <v>77</v>
      </c>
      <c r="D17" s="24" t="s">
        <v>24</v>
      </c>
      <c r="E17" s="24" t="s">
        <v>39</v>
      </c>
      <c r="F17" s="15" t="s">
        <v>78</v>
      </c>
      <c r="G17" s="24" t="s">
        <v>79</v>
      </c>
      <c r="H17" s="24" t="s">
        <v>75</v>
      </c>
      <c r="I17" s="24"/>
      <c r="J17" s="24" t="s">
        <v>42</v>
      </c>
      <c r="K17" s="75"/>
    </row>
    <row r="18" s="1" customFormat="1" spans="1:11">
      <c r="A18" s="24">
        <v>8</v>
      </c>
      <c r="B18" s="24" t="s">
        <v>13</v>
      </c>
      <c r="C18" s="30" t="s">
        <v>80</v>
      </c>
      <c r="D18" s="31" t="s">
        <v>24</v>
      </c>
      <c r="E18" s="24" t="s">
        <v>16</v>
      </c>
      <c r="F18" s="15" t="s">
        <v>81</v>
      </c>
      <c r="G18" s="32"/>
      <c r="H18" s="33" t="s">
        <v>82</v>
      </c>
      <c r="I18" s="24"/>
      <c r="J18" s="72" t="s">
        <v>20</v>
      </c>
      <c r="K18" s="74" t="s">
        <v>76</v>
      </c>
    </row>
    <row r="19" s="1" customFormat="1" spans="1:11">
      <c r="A19" s="24"/>
      <c r="B19" s="12" t="s">
        <v>22</v>
      </c>
      <c r="C19" s="34" t="s">
        <v>83</v>
      </c>
      <c r="D19" s="31" t="s">
        <v>15</v>
      </c>
      <c r="E19" s="24" t="s">
        <v>25</v>
      </c>
      <c r="F19" s="15" t="s">
        <v>84</v>
      </c>
      <c r="G19" s="35" t="s">
        <v>85</v>
      </c>
      <c r="H19" s="33" t="s">
        <v>86</v>
      </c>
      <c r="I19" s="24">
        <f>38000/12</f>
        <v>3166.66666666667</v>
      </c>
      <c r="J19" s="72" t="s">
        <v>20</v>
      </c>
      <c r="K19" s="75"/>
    </row>
    <row r="20" s="1" customFormat="1" spans="1:11">
      <c r="A20" s="24"/>
      <c r="B20" s="12" t="s">
        <v>37</v>
      </c>
      <c r="C20" s="36" t="s">
        <v>87</v>
      </c>
      <c r="D20" s="37" t="s">
        <v>15</v>
      </c>
      <c r="E20" s="24" t="s">
        <v>39</v>
      </c>
      <c r="F20" s="15" t="s">
        <v>88</v>
      </c>
      <c r="G20" s="38"/>
      <c r="H20" s="33" t="s">
        <v>86</v>
      </c>
      <c r="I20" s="24"/>
      <c r="J20" s="72" t="s">
        <v>42</v>
      </c>
      <c r="K20" s="75"/>
    </row>
    <row r="21" s="1" customFormat="1" spans="1:11">
      <c r="A21" s="24"/>
      <c r="B21" s="12" t="s">
        <v>89</v>
      </c>
      <c r="C21" s="30" t="s">
        <v>90</v>
      </c>
      <c r="D21" s="31" t="s">
        <v>24</v>
      </c>
      <c r="E21" s="24" t="s">
        <v>39</v>
      </c>
      <c r="F21" s="15" t="s">
        <v>91</v>
      </c>
      <c r="G21" s="32"/>
      <c r="H21" s="33" t="s">
        <v>86</v>
      </c>
      <c r="I21" s="24"/>
      <c r="J21" s="72" t="s">
        <v>42</v>
      </c>
      <c r="K21" s="75"/>
    </row>
    <row r="22" spans="1:11">
      <c r="A22" s="11">
        <v>9</v>
      </c>
      <c r="B22" s="12" t="s">
        <v>13</v>
      </c>
      <c r="C22" s="12" t="s">
        <v>92</v>
      </c>
      <c r="D22" s="12" t="s">
        <v>24</v>
      </c>
      <c r="E22" s="12" t="s">
        <v>16</v>
      </c>
      <c r="F22" s="15" t="s">
        <v>93</v>
      </c>
      <c r="G22" s="12" t="s">
        <v>94</v>
      </c>
      <c r="H22" s="24" t="s">
        <v>72</v>
      </c>
      <c r="I22" s="11">
        <f>1610</f>
        <v>1610</v>
      </c>
      <c r="J22" s="12" t="s">
        <v>67</v>
      </c>
      <c r="K22" s="74" t="s">
        <v>59</v>
      </c>
    </row>
    <row r="23" spans="1:11">
      <c r="A23" s="11">
        <v>10</v>
      </c>
      <c r="B23" s="12" t="s">
        <v>13</v>
      </c>
      <c r="C23" s="39" t="s">
        <v>95</v>
      </c>
      <c r="D23" s="31" t="s">
        <v>15</v>
      </c>
      <c r="E23" s="24" t="s">
        <v>16</v>
      </c>
      <c r="F23" s="15" t="s">
        <v>96</v>
      </c>
      <c r="G23" s="40" t="s">
        <v>97</v>
      </c>
      <c r="H23" s="41" t="s">
        <v>98</v>
      </c>
      <c r="I23" s="11">
        <f>49000/12</f>
        <v>4083.33333333333</v>
      </c>
      <c r="J23" s="72" t="s">
        <v>20</v>
      </c>
      <c r="K23" s="70" t="s">
        <v>76</v>
      </c>
    </row>
    <row r="24" spans="1:11">
      <c r="A24" s="11"/>
      <c r="B24" s="12" t="s">
        <v>22</v>
      </c>
      <c r="C24" s="42" t="s">
        <v>99</v>
      </c>
      <c r="D24" s="43" t="s">
        <v>24</v>
      </c>
      <c r="E24" s="24" t="s">
        <v>25</v>
      </c>
      <c r="F24" s="15" t="s">
        <v>100</v>
      </c>
      <c r="G24" s="41"/>
      <c r="H24" s="41" t="s">
        <v>101</v>
      </c>
      <c r="I24" s="11"/>
      <c r="J24" s="72" t="s">
        <v>20</v>
      </c>
      <c r="K24" s="71"/>
    </row>
    <row r="25" spans="1:11">
      <c r="A25" s="11"/>
      <c r="B25" s="12" t="s">
        <v>37</v>
      </c>
      <c r="C25" s="44" t="s">
        <v>102</v>
      </c>
      <c r="D25" s="31" t="s">
        <v>15</v>
      </c>
      <c r="E25" s="24" t="s">
        <v>39</v>
      </c>
      <c r="F25" s="15" t="s">
        <v>103</v>
      </c>
      <c r="G25" s="45"/>
      <c r="H25" s="41" t="s">
        <v>98</v>
      </c>
      <c r="I25" s="11"/>
      <c r="J25" s="72" t="s">
        <v>42</v>
      </c>
      <c r="K25" s="71"/>
    </row>
    <row r="26" spans="1:11">
      <c r="A26" s="11">
        <v>11</v>
      </c>
      <c r="B26" s="12" t="s">
        <v>13</v>
      </c>
      <c r="C26" s="46" t="s">
        <v>104</v>
      </c>
      <c r="D26" s="46" t="s">
        <v>105</v>
      </c>
      <c r="E26" s="24" t="s">
        <v>16</v>
      </c>
      <c r="F26" s="15" t="s">
        <v>106</v>
      </c>
      <c r="G26" s="47" t="s">
        <v>107</v>
      </c>
      <c r="H26" s="47" t="s">
        <v>108</v>
      </c>
      <c r="I26" s="11">
        <f>18000/12</f>
        <v>1500</v>
      </c>
      <c r="J26" s="72" t="s">
        <v>20</v>
      </c>
      <c r="K26" s="70" t="s">
        <v>21</v>
      </c>
    </row>
    <row r="27" spans="1:11">
      <c r="A27" s="11"/>
      <c r="B27" s="12" t="s">
        <v>22</v>
      </c>
      <c r="C27" s="46" t="s">
        <v>109</v>
      </c>
      <c r="D27" s="46" t="s">
        <v>15</v>
      </c>
      <c r="E27" s="24" t="s">
        <v>25</v>
      </c>
      <c r="F27" s="15" t="s">
        <v>110</v>
      </c>
      <c r="G27" s="47" t="s">
        <v>107</v>
      </c>
      <c r="H27" s="47" t="s">
        <v>108</v>
      </c>
      <c r="I27" s="11">
        <f>60000/12</f>
        <v>5000</v>
      </c>
      <c r="J27" s="72" t="s">
        <v>20</v>
      </c>
      <c r="K27" s="71"/>
    </row>
    <row r="28" spans="1:11">
      <c r="A28" s="11"/>
      <c r="B28" s="12" t="s">
        <v>37</v>
      </c>
      <c r="C28" s="46" t="s">
        <v>111</v>
      </c>
      <c r="D28" s="46" t="s">
        <v>24</v>
      </c>
      <c r="E28" s="24" t="s">
        <v>39</v>
      </c>
      <c r="F28" s="15" t="s">
        <v>112</v>
      </c>
      <c r="G28" s="47" t="s">
        <v>41</v>
      </c>
      <c r="H28" s="47" t="s">
        <v>108</v>
      </c>
      <c r="I28" s="11"/>
      <c r="J28" s="72" t="s">
        <v>42</v>
      </c>
      <c r="K28" s="71"/>
    </row>
    <row r="29" spans="1:11">
      <c r="A29" s="11">
        <v>12</v>
      </c>
      <c r="B29" s="12" t="s">
        <v>13</v>
      </c>
      <c r="C29" s="48" t="s">
        <v>113</v>
      </c>
      <c r="D29" s="49" t="s">
        <v>24</v>
      </c>
      <c r="E29" s="24" t="s">
        <v>16</v>
      </c>
      <c r="F29" s="15" t="s">
        <v>114</v>
      </c>
      <c r="G29" s="50" t="s">
        <v>115</v>
      </c>
      <c r="H29" s="51" t="s">
        <v>116</v>
      </c>
      <c r="I29" s="11">
        <f>23520/12</f>
        <v>1960</v>
      </c>
      <c r="J29" s="77" t="s">
        <v>67</v>
      </c>
      <c r="K29" s="70" t="s">
        <v>117</v>
      </c>
    </row>
    <row r="30" spans="1:11">
      <c r="A30" s="11">
        <v>13</v>
      </c>
      <c r="B30" s="12" t="s">
        <v>13</v>
      </c>
      <c r="C30" s="52" t="s">
        <v>118</v>
      </c>
      <c r="D30" s="53" t="s">
        <v>55</v>
      </c>
      <c r="E30" s="12" t="s">
        <v>16</v>
      </c>
      <c r="F30" s="15" t="s">
        <v>119</v>
      </c>
      <c r="G30" s="54" t="s">
        <v>120</v>
      </c>
      <c r="H30" s="55" t="s">
        <v>121</v>
      </c>
      <c r="I30" s="11">
        <f>21800/12</f>
        <v>1816.66666666667</v>
      </c>
      <c r="J30" s="77" t="s">
        <v>67</v>
      </c>
      <c r="K30" s="70" t="s">
        <v>117</v>
      </c>
    </row>
    <row r="31" spans="1:11">
      <c r="A31" s="11">
        <v>14</v>
      </c>
      <c r="B31" s="12" t="s">
        <v>13</v>
      </c>
      <c r="C31" s="56" t="s">
        <v>122</v>
      </c>
      <c r="D31" s="31" t="s">
        <v>15</v>
      </c>
      <c r="E31" s="24" t="s">
        <v>16</v>
      </c>
      <c r="F31" s="15" t="s">
        <v>123</v>
      </c>
      <c r="G31" s="57" t="s">
        <v>124</v>
      </c>
      <c r="H31" s="58" t="s">
        <v>125</v>
      </c>
      <c r="I31" s="11">
        <f>50400/12</f>
        <v>4200</v>
      </c>
      <c r="J31" s="78" t="s">
        <v>20</v>
      </c>
      <c r="K31" s="70" t="s">
        <v>76</v>
      </c>
    </row>
    <row r="32" spans="1:11">
      <c r="A32" s="11"/>
      <c r="B32" s="12" t="s">
        <v>22</v>
      </c>
      <c r="C32" s="56" t="s">
        <v>126</v>
      </c>
      <c r="D32" s="31" t="s">
        <v>24</v>
      </c>
      <c r="E32" s="24" t="s">
        <v>25</v>
      </c>
      <c r="F32" s="15" t="s">
        <v>127</v>
      </c>
      <c r="G32" s="57"/>
      <c r="H32" s="58" t="s">
        <v>128</v>
      </c>
      <c r="I32" s="11"/>
      <c r="J32" s="78" t="s">
        <v>20</v>
      </c>
      <c r="K32" s="71"/>
    </row>
    <row r="33" spans="1:11">
      <c r="A33" s="11"/>
      <c r="B33" s="12" t="s">
        <v>37</v>
      </c>
      <c r="C33" s="59" t="s">
        <v>129</v>
      </c>
      <c r="D33" s="60" t="s">
        <v>24</v>
      </c>
      <c r="E33" s="24" t="s">
        <v>39</v>
      </c>
      <c r="F33" s="15" t="s">
        <v>130</v>
      </c>
      <c r="G33" s="61"/>
      <c r="H33" s="58" t="s">
        <v>128</v>
      </c>
      <c r="I33" s="11"/>
      <c r="J33" s="78" t="s">
        <v>42</v>
      </c>
      <c r="K33" s="71"/>
    </row>
    <row r="34" spans="1:11">
      <c r="A34" s="11">
        <v>15</v>
      </c>
      <c r="B34" s="12" t="s">
        <v>13</v>
      </c>
      <c r="C34" s="62" t="s">
        <v>131</v>
      </c>
      <c r="D34" s="31" t="s">
        <v>24</v>
      </c>
      <c r="E34" s="24" t="s">
        <v>16</v>
      </c>
      <c r="F34" s="15" t="s">
        <v>132</v>
      </c>
      <c r="G34" s="63" t="s">
        <v>133</v>
      </c>
      <c r="H34" s="64" t="s">
        <v>98</v>
      </c>
      <c r="I34" s="11">
        <f>25000/12</f>
        <v>2083.33333333333</v>
      </c>
      <c r="J34" s="79" t="s">
        <v>42</v>
      </c>
      <c r="K34" s="80" t="s">
        <v>76</v>
      </c>
    </row>
    <row r="35" spans="1:11">
      <c r="A35" s="11">
        <v>16</v>
      </c>
      <c r="B35" s="12" t="s">
        <v>13</v>
      </c>
      <c r="C35" s="12" t="s">
        <v>134</v>
      </c>
      <c r="D35" s="12" t="s">
        <v>24</v>
      </c>
      <c r="E35" s="12" t="s">
        <v>16</v>
      </c>
      <c r="F35" s="15" t="s">
        <v>135</v>
      </c>
      <c r="G35" s="11"/>
      <c r="H35" s="12" t="s">
        <v>136</v>
      </c>
      <c r="I35" s="11"/>
      <c r="J35" s="78" t="s">
        <v>20</v>
      </c>
      <c r="K35" s="81" t="s">
        <v>137</v>
      </c>
    </row>
    <row r="36" spans="1:11">
      <c r="A36" s="11"/>
      <c r="B36" s="12" t="s">
        <v>22</v>
      </c>
      <c r="C36" s="12" t="s">
        <v>138</v>
      </c>
      <c r="D36" s="12" t="s">
        <v>15</v>
      </c>
      <c r="E36" s="12" t="s">
        <v>25</v>
      </c>
      <c r="F36" s="15" t="s">
        <v>139</v>
      </c>
      <c r="G36" s="12" t="s">
        <v>140</v>
      </c>
      <c r="H36" s="12" t="s">
        <v>141</v>
      </c>
      <c r="I36" s="11">
        <v>4583.33333333333</v>
      </c>
      <c r="J36" s="78" t="s">
        <v>20</v>
      </c>
      <c r="K36" s="81"/>
    </row>
    <row r="37" spans="1:11">
      <c r="A37" s="11"/>
      <c r="B37" s="12" t="s">
        <v>37</v>
      </c>
      <c r="C37" s="12" t="s">
        <v>142</v>
      </c>
      <c r="D37" s="12" t="s">
        <v>24</v>
      </c>
      <c r="E37" s="12" t="s">
        <v>39</v>
      </c>
      <c r="F37" s="15" t="s">
        <v>143</v>
      </c>
      <c r="G37" s="11"/>
      <c r="H37" s="12" t="s">
        <v>136</v>
      </c>
      <c r="I37" s="11"/>
      <c r="J37" s="78" t="s">
        <v>42</v>
      </c>
      <c r="K37" s="81"/>
    </row>
    <row r="38" spans="1:11">
      <c r="A38" s="11">
        <v>17</v>
      </c>
      <c r="B38" s="12" t="s">
        <v>13</v>
      </c>
      <c r="C38" s="12" t="s">
        <v>144</v>
      </c>
      <c r="D38" s="12" t="s">
        <v>24</v>
      </c>
      <c r="E38" s="12" t="s">
        <v>16</v>
      </c>
      <c r="F38" s="15" t="s">
        <v>145</v>
      </c>
      <c r="G38" s="12" t="s">
        <v>146</v>
      </c>
      <c r="H38" s="12" t="s">
        <v>147</v>
      </c>
      <c r="I38" s="82">
        <f>28800/12</f>
        <v>2400</v>
      </c>
      <c r="J38" s="77" t="s">
        <v>67</v>
      </c>
      <c r="K38" s="70" t="s">
        <v>137</v>
      </c>
    </row>
    <row r="39" spans="1:11">
      <c r="A39" s="11">
        <v>18</v>
      </c>
      <c r="B39" s="12" t="s">
        <v>13</v>
      </c>
      <c r="C39" s="65" t="s">
        <v>148</v>
      </c>
      <c r="D39" s="65" t="s">
        <v>24</v>
      </c>
      <c r="E39" s="12" t="s">
        <v>16</v>
      </c>
      <c r="F39" s="15" t="s">
        <v>149</v>
      </c>
      <c r="G39" s="66" t="s">
        <v>150</v>
      </c>
      <c r="H39" s="66" t="s">
        <v>151</v>
      </c>
      <c r="I39" s="71">
        <f>21600/12</f>
        <v>1800</v>
      </c>
      <c r="J39" s="77" t="s">
        <v>67</v>
      </c>
      <c r="K39" s="70" t="s">
        <v>117</v>
      </c>
    </row>
  </sheetData>
  <mergeCells count="22">
    <mergeCell ref="A1:J1"/>
    <mergeCell ref="A2:J2"/>
    <mergeCell ref="A4:A5"/>
    <mergeCell ref="A6:A8"/>
    <mergeCell ref="A9:A11"/>
    <mergeCell ref="A12:A13"/>
    <mergeCell ref="A16:A17"/>
    <mergeCell ref="A18:A21"/>
    <mergeCell ref="A23:A25"/>
    <mergeCell ref="A26:A28"/>
    <mergeCell ref="A31:A33"/>
    <mergeCell ref="A35:A37"/>
    <mergeCell ref="K4:K5"/>
    <mergeCell ref="K6:K8"/>
    <mergeCell ref="K9:K11"/>
    <mergeCell ref="K12:K13"/>
    <mergeCell ref="K16:K17"/>
    <mergeCell ref="K18:K21"/>
    <mergeCell ref="K23:K25"/>
    <mergeCell ref="K26:K28"/>
    <mergeCell ref="K31:K33"/>
    <mergeCell ref="K35:K3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2018-10-08T02:21:48Z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