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<sst xmlns="http://schemas.openxmlformats.org/spreadsheetml/2006/main" count="85">
  <si>
    <t>西安市保障性住房（经适房）资格联审信息表第000批（原表）</t>
  </si>
  <si>
    <t>基本信息（未央区第 152 批 共 7 户，计 17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</si>
  <si>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</si>
  <si>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</si>
  <si>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</si>
  <si>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</si>
  <si>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</si>
  <si>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</si>
  <si>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</si>
  <si>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</si>
  <si>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</si>
  <si>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</si>
  <si>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</si>
  <si>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</si>
  <si>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冯俊杰</t>
  </si>
  <si>
    <t>男</t>
  </si>
  <si>
    <t>本人</t>
  </si>
  <si>
    <t>610602****12021610</t>
  </si>
  <si>
    <t>西安博士通环保科技有限公司</t>
  </si>
  <si>
    <t>未央区未央宫街道青门新区</t>
  </si>
  <si>
    <t>已婚</t>
  </si>
  <si>
    <t>未央宫</t>
  </si>
  <si>
    <t>成员1</t>
  </si>
  <si>
    <t>屈禾</t>
  </si>
  <si>
    <t>女</t>
  </si>
  <si>
    <t>配偶</t>
  </si>
  <si>
    <t>610582****09060025</t>
  </si>
  <si>
    <t>西安众诺装饰工程有限公司</t>
  </si>
  <si>
    <t>华阴市太华路城西村</t>
  </si>
  <si>
    <t>何争</t>
  </si>
  <si>
    <t>612522****04173551</t>
  </si>
  <si>
    <t>万科物业服务有限公司</t>
  </si>
  <si>
    <t>谭家派出所</t>
  </si>
  <si>
    <t>谭家</t>
  </si>
  <si>
    <t>孙丹</t>
  </si>
  <si>
    <t>612522****06110528</t>
  </si>
  <si>
    <t>洛南恩麻坪中学</t>
  </si>
  <si>
    <t>陕西省商洛市洛南县灵口镇街社区居委会东头组</t>
  </si>
  <si>
    <t>成员2</t>
  </si>
  <si>
    <t>何嘉蕊</t>
  </si>
  <si>
    <t>子女</t>
  </si>
  <si>
    <t>611021****09132923</t>
  </si>
  <si>
    <t>未婚</t>
  </si>
  <si>
    <t>曹剑</t>
  </si>
  <si>
    <t xml:space="preserve">本人 </t>
  </si>
  <si>
    <t>622226****06031539</t>
  </si>
  <si>
    <t>西安市九十二中学</t>
  </si>
  <si>
    <t>西安市未央区辛家庙欣心家园</t>
  </si>
  <si>
    <t>辛家庙</t>
  </si>
  <si>
    <t>高玉花</t>
  </si>
  <si>
    <t>622226****06210527</t>
  </si>
  <si>
    <t>无</t>
  </si>
  <si>
    <t>曹朴源</t>
  </si>
  <si>
    <t>622201****03010619</t>
  </si>
  <si>
    <t>在校生</t>
  </si>
  <si>
    <t>武晓红</t>
  </si>
  <si>
    <t>610112****08034020</t>
  </si>
  <si>
    <t>西安市公交五公司</t>
  </si>
  <si>
    <t>西安市未央区现代农业社区</t>
  </si>
  <si>
    <t>离异</t>
  </si>
  <si>
    <t>六村堡</t>
  </si>
  <si>
    <t>杨子坤</t>
  </si>
  <si>
    <t>610112****01195516</t>
  </si>
  <si>
    <t>牛志峰</t>
  </si>
  <si>
    <t>620522****03232330</t>
  </si>
  <si>
    <t>陕西凯撒世嘉旅行社有限公司</t>
  </si>
  <si>
    <t>西安市未央区未央宫派出所</t>
  </si>
  <si>
    <t>周小苹</t>
  </si>
  <si>
    <t>612127****03187666</t>
  </si>
  <si>
    <t>西安市莲湖区福梓缘汤包店</t>
  </si>
  <si>
    <t>李剑</t>
  </si>
  <si>
    <t>610523****06287616</t>
  </si>
  <si>
    <t>渭南市大荔县沙苑农场</t>
  </si>
  <si>
    <t>渭南市韦林派出所</t>
  </si>
  <si>
    <t>李宇皓</t>
  </si>
  <si>
    <t>610523****07038850</t>
  </si>
  <si>
    <t>张艳茹</t>
  </si>
  <si>
    <t>610527****05086846</t>
  </si>
  <si>
    <t>陕西福迪汽车贸易有限公司</t>
  </si>
  <si>
    <t>刘国强</t>
  </si>
  <si>
    <t>610526****04012233</t>
  </si>
  <si>
    <t>西安昊兴厨房设备有限公司</t>
  </si>
  <si>
    <t>陕西蒲城县永丰派出所</t>
  </si>
  <si>
    <t>刘芷萱</t>
  </si>
  <si>
    <t>610526****02262229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</si>
</sst>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Tahoma"/>
      <charset val="134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3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18" borderId="11" applyNumberFormat="0" applyAlignment="0" applyProtection="0">
      <alignment vertical="center"/>
    </xf>
    <xf numFmtId="0" fontId="11" fillId="0" borderId="0"/>
    <xf numFmtId="44" fontId="18" fillId="0" borderId="0" applyFont="0" applyFill="0" applyBorder="0" applyAlignment="0" applyProtection="0">
      <alignment vertical="center"/>
    </xf>
    <xf numFmtId="0" fontId="11" fillId="0" borderId="0"/>
    <xf numFmtId="41" fontId="18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8" fillId="9" borderId="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29" borderId="12" applyNumberFormat="0" applyAlignment="0" applyProtection="0">
      <alignment vertical="center"/>
    </xf>
    <xf numFmtId="0" fontId="33" fillId="0" borderId="0" applyProtection="0">
      <alignment vertical="center"/>
    </xf>
    <xf numFmtId="0" fontId="15" fillId="0" borderId="0">
      <alignment vertical="center"/>
    </xf>
    <xf numFmtId="0" fontId="31" fillId="29" borderId="11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/>
    <xf numFmtId="0" fontId="20" fillId="0" borderId="9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0"/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1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5" fillId="0" borderId="0"/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12" applyNumberFormat="1" applyFont="1" applyFill="1" applyBorder="1" applyAlignment="1">
      <alignment horizontal="center" vertical="center" wrapText="1"/>
    </xf>
    <xf numFmtId="0" fontId="2" fillId="2" borderId="2" xfId="112" applyNumberFormat="1" applyFont="1" applyFill="1" applyBorder="1" applyAlignment="1">
      <alignment horizontal="center" vertical="center" wrapText="1"/>
    </xf>
    <xf numFmtId="0" fontId="3" fillId="2" borderId="3" xfId="112" applyFont="1" applyFill="1" applyBorder="1" applyAlignment="1">
      <alignment horizontal="center" vertical="center" wrapText="1"/>
    </xf>
    <xf numFmtId="0" fontId="4" fillId="2" borderId="3" xfId="112" applyFont="1" applyFill="1" applyBorder="1" applyAlignment="1">
      <alignment horizontal="center" vertical="center" wrapText="1"/>
    </xf>
    <xf numFmtId="0" fontId="4" fillId="2" borderId="3" xfId="112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" xfId="96" applyFont="1" applyFill="1" applyBorder="1" applyAlignment="1">
      <alignment horizontal="center" vertical="center" wrapText="1"/>
    </xf>
    <xf numFmtId="0" fontId="6" fillId="0" borderId="4" xfId="57" applyFont="1" applyBorder="1" applyAlignment="1">
      <alignment horizont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6" fillId="0" borderId="4" xfId="85" applyFont="1" applyFill="1" applyBorder="1" applyAlignment="1">
      <alignment horizontal="center" vertical="center" wrapText="1"/>
    </xf>
    <xf numFmtId="0" fontId="6" fillId="0" borderId="4" xfId="87" applyFont="1" applyFill="1" applyBorder="1" applyAlignment="1">
      <alignment horizontal="center" vertical="center" wrapText="1"/>
    </xf>
    <xf numFmtId="0" fontId="9" fillId="0" borderId="4" xfId="87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97" applyFont="1" applyFill="1" applyBorder="1" applyAlignment="1">
      <alignment horizontal="center" vertical="center" wrapText="1"/>
    </xf>
    <xf numFmtId="0" fontId="6" fillId="0" borderId="4" xfId="70" applyFont="1" applyBorder="1" applyAlignment="1">
      <alignment horizontal="center" vertical="center"/>
    </xf>
    <xf numFmtId="0" fontId="7" fillId="0" borderId="4" xfId="7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9" fillId="0" borderId="4" xfId="57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8" fillId="0" borderId="4" xfId="109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31" applyFont="1" applyFill="1" applyBorder="1" applyAlignment="1">
      <alignment horizontal="center" vertical="center"/>
    </xf>
  </cellXfs>
  <cellStyles count="113">
    <cellStyle name="常规" xfId="0" builtinId="0"/>
    <cellStyle name="货币[0]" xfId="1" builtinId="7"/>
    <cellStyle name="20% - 强调文字颜色 3" xfId="2" builtinId="38"/>
    <cellStyle name="输入" xfId="3" builtinId="20"/>
    <cellStyle name="常规 39" xfId="4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常规 2 13" xfId="37"/>
    <cellStyle name="汇总" xfId="38" builtinId="25"/>
    <cellStyle name="好" xfId="39" builtinId="26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常规 10" xfId="57"/>
    <cellStyle name="40% - 强调文字颜色 6" xfId="58" builtinId="51"/>
    <cellStyle name="常规 2 10" xfId="59"/>
    <cellStyle name="60% - 强调文字颜色 6" xfId="60" builtinId="52"/>
    <cellStyle name="常规 11" xfId="61"/>
    <cellStyle name="常规 13" xfId="62"/>
    <cellStyle name="常规 14" xfId="63"/>
    <cellStyle name="常规 20" xfId="64"/>
    <cellStyle name="常规 15" xfId="65"/>
    <cellStyle name="常规 22" xfId="66"/>
    <cellStyle name="常规 17" xfId="67"/>
    <cellStyle name="常规 23" xfId="68"/>
    <cellStyle name="常规 18" xfId="69"/>
    <cellStyle name="常规 24" xfId="70"/>
    <cellStyle name="常规 19" xfId="71"/>
    <cellStyle name="常规 2" xfId="72"/>
    <cellStyle name="常规 2 12" xfId="73"/>
    <cellStyle name="常规 2 14" xfId="74"/>
    <cellStyle name="常规 2 2" xfId="75"/>
    <cellStyle name="常规 2 3" xfId="76"/>
    <cellStyle name="常规 2 4" xfId="77"/>
    <cellStyle name="常规 2 5" xfId="78"/>
    <cellStyle name="常规 2 6" xfId="79"/>
    <cellStyle name="常规 2 7" xfId="80"/>
    <cellStyle name="常规 2 8" xfId="81"/>
    <cellStyle name="常规 2 9" xfId="82"/>
    <cellStyle name="常规 30" xfId="83"/>
    <cellStyle name="常规 25" xfId="84"/>
    <cellStyle name="常规 32" xfId="85"/>
    <cellStyle name="常规 27" xfId="86"/>
    <cellStyle name="常规 33" xfId="87"/>
    <cellStyle name="常规 28" xfId="88"/>
    <cellStyle name="常规 34" xfId="89"/>
    <cellStyle name="常规 29" xfId="90"/>
    <cellStyle name="常规 3" xfId="91"/>
    <cellStyle name="常规 3 2" xfId="92"/>
    <cellStyle name="常规 3 3" xfId="93"/>
    <cellStyle name="常规 3 4" xfId="94"/>
    <cellStyle name="常规 35" xfId="95"/>
    <cellStyle name="常规 36" xfId="96"/>
    <cellStyle name="常规 37" xfId="97"/>
    <cellStyle name="常规 38" xfId="98"/>
    <cellStyle name="常规 4" xfId="99"/>
    <cellStyle name="常规 4 2" xfId="100"/>
    <cellStyle name="常规 4 3" xfId="101"/>
    <cellStyle name="常规 4 4" xfId="102"/>
    <cellStyle name="常规 5" xfId="103"/>
    <cellStyle name="常规 5 3" xfId="104"/>
    <cellStyle name="常规 5 4" xfId="105"/>
    <cellStyle name="常规 6 2" xfId="106"/>
    <cellStyle name="常规 6 3" xfId="107"/>
    <cellStyle name="常规 6 4" xfId="108"/>
    <cellStyle name="常规 7" xfId="109"/>
    <cellStyle name="常规 8" xfId="110"/>
    <cellStyle name="常规 9" xfId="111"/>
    <cellStyle name="常规_莲湖区12批60户联审" xfId="1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G25" sqref="G25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25" t="s">
        <v>11</v>
      </c>
      <c r="K3" s="26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3" t="s">
        <v>18</v>
      </c>
      <c r="H4" s="17" t="s">
        <v>19</v>
      </c>
      <c r="I4" s="27">
        <f>26400/12</f>
        <v>2200</v>
      </c>
      <c r="J4" s="15" t="s">
        <v>20</v>
      </c>
      <c r="K4" s="28" t="s">
        <v>21</v>
      </c>
    </row>
    <row r="5" spans="1:11">
      <c r="A5" s="11"/>
      <c r="B5" s="12" t="s">
        <v>22</v>
      </c>
      <c r="C5" s="13" t="s">
        <v>23</v>
      </c>
      <c r="D5" s="14" t="s">
        <v>24</v>
      </c>
      <c r="E5" s="15" t="s">
        <v>25</v>
      </c>
      <c r="F5" s="16" t="s">
        <v>26</v>
      </c>
      <c r="G5" s="13" t="s">
        <v>27</v>
      </c>
      <c r="H5" s="17" t="s">
        <v>28</v>
      </c>
      <c r="I5" s="27">
        <f>25200/12</f>
        <v>2100</v>
      </c>
      <c r="J5" s="15" t="s">
        <v>20</v>
      </c>
      <c r="K5" s="28"/>
    </row>
    <row r="6" spans="1:11">
      <c r="A6" s="11">
        <v>2</v>
      </c>
      <c r="B6" s="12" t="s">
        <v>13</v>
      </c>
      <c r="C6" s="18" t="s">
        <v>29</v>
      </c>
      <c r="D6" s="18" t="s">
        <v>15</v>
      </c>
      <c r="E6" s="12" t="s">
        <v>16</v>
      </c>
      <c r="F6" s="16" t="s">
        <v>30</v>
      </c>
      <c r="G6" s="19" t="s">
        <v>31</v>
      </c>
      <c r="H6" s="20" t="s">
        <v>32</v>
      </c>
      <c r="I6" s="11">
        <f>36000/12</f>
        <v>3000</v>
      </c>
      <c r="J6" s="29" t="s">
        <v>20</v>
      </c>
      <c r="K6" s="28" t="s">
        <v>33</v>
      </c>
    </row>
    <row r="7" spans="1:11">
      <c r="A7" s="11"/>
      <c r="B7" s="12" t="s">
        <v>22</v>
      </c>
      <c r="C7" s="18" t="s">
        <v>34</v>
      </c>
      <c r="D7" s="18" t="s">
        <v>24</v>
      </c>
      <c r="E7" s="12" t="s">
        <v>25</v>
      </c>
      <c r="F7" s="16" t="s">
        <v>35</v>
      </c>
      <c r="G7" s="19" t="s">
        <v>36</v>
      </c>
      <c r="H7" s="19" t="s">
        <v>37</v>
      </c>
      <c r="I7" s="11">
        <f>20000/12</f>
        <v>1666.66666666667</v>
      </c>
      <c r="J7" s="29" t="s">
        <v>20</v>
      </c>
      <c r="K7" s="28"/>
    </row>
    <row r="8" spans="1:11">
      <c r="A8" s="11"/>
      <c r="B8" s="12" t="s">
        <v>38</v>
      </c>
      <c r="C8" s="18" t="s">
        <v>39</v>
      </c>
      <c r="D8" s="18" t="s">
        <v>24</v>
      </c>
      <c r="E8" s="12" t="s">
        <v>40</v>
      </c>
      <c r="F8" s="16" t="s">
        <v>41</v>
      </c>
      <c r="G8" s="19"/>
      <c r="H8" s="19" t="s">
        <v>37</v>
      </c>
      <c r="I8" s="11"/>
      <c r="J8" s="29" t="s">
        <v>42</v>
      </c>
      <c r="K8" s="28"/>
    </row>
    <row r="9" spans="1:11">
      <c r="A9" s="21">
        <v>3</v>
      </c>
      <c r="B9" s="21" t="s">
        <v>13</v>
      </c>
      <c r="C9" s="14" t="s">
        <v>43</v>
      </c>
      <c r="D9" s="14" t="s">
        <v>15</v>
      </c>
      <c r="E9" s="21" t="s">
        <v>44</v>
      </c>
      <c r="F9" s="16" t="s">
        <v>45</v>
      </c>
      <c r="G9" s="22" t="s">
        <v>46</v>
      </c>
      <c r="H9" s="22" t="s">
        <v>47</v>
      </c>
      <c r="I9" s="21">
        <f>5092</f>
        <v>5092</v>
      </c>
      <c r="J9" s="29" t="s">
        <v>20</v>
      </c>
      <c r="K9" s="28" t="s">
        <v>48</v>
      </c>
    </row>
    <row r="10" spans="1:11">
      <c r="A10" s="21"/>
      <c r="B10" s="12" t="s">
        <v>22</v>
      </c>
      <c r="C10" s="14" t="s">
        <v>49</v>
      </c>
      <c r="D10" s="14" t="s">
        <v>24</v>
      </c>
      <c r="E10" s="21" t="s">
        <v>25</v>
      </c>
      <c r="F10" s="16" t="s">
        <v>50</v>
      </c>
      <c r="G10" s="22" t="s">
        <v>51</v>
      </c>
      <c r="H10" s="22" t="s">
        <v>47</v>
      </c>
      <c r="I10" s="21"/>
      <c r="J10" s="29" t="s">
        <v>20</v>
      </c>
      <c r="K10" s="28"/>
    </row>
    <row r="11" spans="1:11">
      <c r="A11" s="21"/>
      <c r="B11" s="12" t="s">
        <v>38</v>
      </c>
      <c r="C11" s="14" t="s">
        <v>52</v>
      </c>
      <c r="D11" s="14" t="s">
        <v>15</v>
      </c>
      <c r="E11" s="21" t="s">
        <v>40</v>
      </c>
      <c r="F11" s="16" t="s">
        <v>53</v>
      </c>
      <c r="G11" s="22" t="s">
        <v>54</v>
      </c>
      <c r="H11" s="22" t="s">
        <v>47</v>
      </c>
      <c r="I11" s="21"/>
      <c r="J11" s="29" t="s">
        <v>42</v>
      </c>
      <c r="K11" s="28"/>
    </row>
    <row r="12" s="1" customFormat="1" spans="1:11">
      <c r="A12" s="21">
        <v>4</v>
      </c>
      <c r="B12" s="21" t="s">
        <v>13</v>
      </c>
      <c r="C12" s="12" t="s">
        <v>55</v>
      </c>
      <c r="D12" s="12" t="s">
        <v>24</v>
      </c>
      <c r="E12" s="21" t="s">
        <v>16</v>
      </c>
      <c r="F12" s="16" t="s">
        <v>56</v>
      </c>
      <c r="G12" s="12" t="s">
        <v>57</v>
      </c>
      <c r="H12" s="12" t="s">
        <v>58</v>
      </c>
      <c r="I12" s="21">
        <f>3922</f>
        <v>3922</v>
      </c>
      <c r="J12" s="12" t="s">
        <v>59</v>
      </c>
      <c r="K12" s="30" t="s">
        <v>60</v>
      </c>
    </row>
    <row r="13" s="1" customFormat="1" spans="1:11">
      <c r="A13" s="21"/>
      <c r="B13" s="12" t="s">
        <v>22</v>
      </c>
      <c r="C13" s="12" t="s">
        <v>61</v>
      </c>
      <c r="D13" s="12" t="s">
        <v>15</v>
      </c>
      <c r="E13" s="21" t="s">
        <v>40</v>
      </c>
      <c r="F13" s="16" t="s">
        <v>62</v>
      </c>
      <c r="G13" s="12"/>
      <c r="H13" s="12" t="s">
        <v>58</v>
      </c>
      <c r="I13" s="21"/>
      <c r="J13" s="12" t="s">
        <v>42</v>
      </c>
      <c r="K13" s="30"/>
    </row>
    <row r="14" s="1" customFormat="1" ht="22.5" customHeight="1" spans="1:11">
      <c r="A14" s="23">
        <v>5</v>
      </c>
      <c r="B14" s="24" t="s">
        <v>13</v>
      </c>
      <c r="C14" s="21" t="s">
        <v>63</v>
      </c>
      <c r="D14" s="21" t="s">
        <v>15</v>
      </c>
      <c r="E14" s="24" t="s">
        <v>16</v>
      </c>
      <c r="F14" s="16" t="s">
        <v>64</v>
      </c>
      <c r="G14" s="21" t="s">
        <v>65</v>
      </c>
      <c r="H14" s="21" t="s">
        <v>66</v>
      </c>
      <c r="I14" s="31">
        <f>30000/12</f>
        <v>2500</v>
      </c>
      <c r="J14" s="29" t="s">
        <v>42</v>
      </c>
      <c r="K14" s="30" t="s">
        <v>21</v>
      </c>
    </row>
    <row r="15" spans="1:11">
      <c r="A15" s="11">
        <v>6</v>
      </c>
      <c r="B15" s="12" t="s">
        <v>13</v>
      </c>
      <c r="C15" s="21" t="s">
        <v>67</v>
      </c>
      <c r="D15" s="21" t="s">
        <v>24</v>
      </c>
      <c r="E15" s="21" t="s">
        <v>16</v>
      </c>
      <c r="F15" s="16" t="s">
        <v>68</v>
      </c>
      <c r="G15" s="21" t="s">
        <v>69</v>
      </c>
      <c r="H15" s="21" t="s">
        <v>66</v>
      </c>
      <c r="I15" s="11">
        <f>39000/12</f>
        <v>3250</v>
      </c>
      <c r="J15" s="21" t="s">
        <v>20</v>
      </c>
      <c r="K15" s="28" t="s">
        <v>21</v>
      </c>
    </row>
    <row r="16" spans="1:11">
      <c r="A16" s="11"/>
      <c r="B16" s="12" t="s">
        <v>22</v>
      </c>
      <c r="C16" s="21" t="s">
        <v>70</v>
      </c>
      <c r="D16" s="21" t="s">
        <v>15</v>
      </c>
      <c r="E16" s="21" t="s">
        <v>25</v>
      </c>
      <c r="F16" s="16" t="s">
        <v>71</v>
      </c>
      <c r="G16" s="21" t="s">
        <v>72</v>
      </c>
      <c r="H16" s="21" t="s">
        <v>73</v>
      </c>
      <c r="I16" s="11">
        <f>40000/12</f>
        <v>3333.33333333333</v>
      </c>
      <c r="J16" s="21" t="s">
        <v>20</v>
      </c>
      <c r="K16" s="28"/>
    </row>
    <row r="17" spans="1:11">
      <c r="A17" s="11"/>
      <c r="B17" s="12" t="s">
        <v>38</v>
      </c>
      <c r="C17" s="21" t="s">
        <v>74</v>
      </c>
      <c r="D17" s="21" t="s">
        <v>15</v>
      </c>
      <c r="E17" s="21" t="s">
        <v>40</v>
      </c>
      <c r="F17" s="16" t="s">
        <v>75</v>
      </c>
      <c r="G17" s="21" t="s">
        <v>51</v>
      </c>
      <c r="H17" s="21" t="s">
        <v>66</v>
      </c>
      <c r="I17" s="11"/>
      <c r="J17" s="21" t="s">
        <v>42</v>
      </c>
      <c r="K17" s="28"/>
    </row>
    <row r="18" spans="1:11">
      <c r="A18" s="11">
        <v>7</v>
      </c>
      <c r="B18" s="12" t="s">
        <v>13</v>
      </c>
      <c r="C18" s="21" t="s">
        <v>76</v>
      </c>
      <c r="D18" s="21" t="s">
        <v>24</v>
      </c>
      <c r="E18" s="21" t="s">
        <v>16</v>
      </c>
      <c r="F18" s="16" t="s">
        <v>77</v>
      </c>
      <c r="G18" s="21" t="s">
        <v>78</v>
      </c>
      <c r="H18" s="21" t="s">
        <v>66</v>
      </c>
      <c r="I18" s="11">
        <f>36000/12</f>
        <v>3000</v>
      </c>
      <c r="J18" s="21" t="s">
        <v>20</v>
      </c>
      <c r="K18" s="28" t="s">
        <v>21</v>
      </c>
    </row>
    <row r="19" spans="1:11">
      <c r="A19" s="11"/>
      <c r="B19" s="12" t="s">
        <v>22</v>
      </c>
      <c r="C19" s="21" t="s">
        <v>79</v>
      </c>
      <c r="D19" s="21" t="s">
        <v>15</v>
      </c>
      <c r="E19" s="21" t="s">
        <v>25</v>
      </c>
      <c r="F19" s="16" t="s">
        <v>80</v>
      </c>
      <c r="G19" s="21" t="s">
        <v>81</v>
      </c>
      <c r="H19" s="21" t="s">
        <v>82</v>
      </c>
      <c r="I19" s="11">
        <f>36000/12</f>
        <v>3000</v>
      </c>
      <c r="J19" s="21" t="s">
        <v>20</v>
      </c>
      <c r="K19" s="28"/>
    </row>
    <row r="20" spans="1:11">
      <c r="A20" s="11"/>
      <c r="B20" s="12" t="s">
        <v>38</v>
      </c>
      <c r="C20" s="21" t="s">
        <v>83</v>
      </c>
      <c r="D20" s="21" t="s">
        <v>24</v>
      </c>
      <c r="E20" s="21" t="s">
        <v>40</v>
      </c>
      <c r="F20" s="16" t="s">
        <v>84</v>
      </c>
      <c r="G20" s="21" t="s">
        <v>51</v>
      </c>
      <c r="H20" s="21" t="s">
        <v>82</v>
      </c>
      <c r="I20" s="11"/>
      <c r="J20" s="21" t="s">
        <v>42</v>
      </c>
      <c r="K20" s="28"/>
    </row>
  </sheetData>
  <mergeCells count="14">
    <mergeCell ref="A1:J1"/>
    <mergeCell ref="A2:J2"/>
    <mergeCell ref="A4:A5"/>
    <mergeCell ref="A6:A8"/>
    <mergeCell ref="A9:A11"/>
    <mergeCell ref="A12:A13"/>
    <mergeCell ref="A15:A17"/>
    <mergeCell ref="A18:A20"/>
    <mergeCell ref="K4:K5"/>
    <mergeCell ref="K6:K8"/>
    <mergeCell ref="K9:K11"/>
    <mergeCell ref="K12:K13"/>
    <mergeCell ref="K15:K17"/>
    <mergeCell ref="K18:K2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2018-09-25T02:38:31Z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