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<sst xmlns="http://schemas.openxmlformats.org/spreadsheetml/2006/main" count="153">
  <si>
    <t>西安市保障性住房（限价房）资格联审信息表第000批（原表）</t>
  </si>
  <si>
    <t>基本信息（未央区 第 142 批 共 25 户，计 35 人）</t>
  </si>
  <si>
    <t>序号</t>
  </si>
  <si>
    <t>申请人</t>
  </si>
  <si>
    <t>姓名</t>
  </si>
  <si>
    <t>性别</t>
  </si>
  <si>
    <t>与申请人关系</t>
  </si>
  <si>
    <t>身份证号</t>
  </si>
  <si>
    <t>工作单位</t>
  </si>
  <si>
    <t>户籍地址</t>
  </si>
  <si>
    <t>月可支配收入
（元/月）</t>
  </si>
  <si>
    <t>婚姻
状况</t>
  </si>
  <si>
    <t>主申请</t>
  </si>
  <si>
    <t>李婧</t>
  </si>
  <si>
    <t>女</t>
  </si>
  <si>
    <t>本人</t>
  </si>
  <si>
    <t>610629****04023645</t>
  </si>
  <si>
    <t>西安市未央区海顿教育培训学校</t>
  </si>
  <si>
    <t>西安市未央区二府庄1号付1号</t>
  </si>
  <si>
    <t>未婚</t>
  </si>
  <si>
    <t>张家堡</t>
  </si>
  <si>
    <t>杨艳</t>
  </si>
  <si>
    <t>610423****07105545</t>
  </si>
  <si>
    <t>无</t>
  </si>
  <si>
    <t>已婚</t>
  </si>
  <si>
    <t>成员1</t>
  </si>
  <si>
    <t>范斌</t>
  </si>
  <si>
    <t>男</t>
  </si>
  <si>
    <t>配偶</t>
  </si>
  <si>
    <t>610423****02285530</t>
  </si>
  <si>
    <t>务农</t>
  </si>
  <si>
    <t>陕西省泾阳县龙泉乡李家庄村东北组100号</t>
  </si>
  <si>
    <t>成员2</t>
  </si>
  <si>
    <t>范孟卓</t>
  </si>
  <si>
    <t>子女</t>
  </si>
  <si>
    <t>610423****05235518</t>
  </si>
  <si>
    <t>****</t>
  </si>
  <si>
    <t>王瑞瑞</t>
  </si>
  <si>
    <t>620502****10207766</t>
  </si>
  <si>
    <t>西安唐城医院</t>
  </si>
  <si>
    <t>彭超</t>
  </si>
  <si>
    <t>429001****09270817</t>
  </si>
  <si>
    <t>西安市华派建筑装饰工程有限公司</t>
  </si>
  <si>
    <t>随州市曾都区南郊办事处柳树淌居委会六组</t>
  </si>
  <si>
    <t>周萌</t>
  </si>
  <si>
    <t>640103****10130613</t>
  </si>
  <si>
    <t>李麒</t>
  </si>
  <si>
    <t>640103****11280620</t>
  </si>
  <si>
    <t>银川火车站</t>
  </si>
  <si>
    <t>宁夏银川市金凤区阅海万家1区1-2-2901号</t>
  </si>
  <si>
    <t>周姝杉</t>
  </si>
  <si>
    <t>640103****05240628</t>
  </si>
  <si>
    <t>5</t>
  </si>
  <si>
    <t>张新</t>
  </si>
  <si>
    <t>610523****0324201X</t>
  </si>
  <si>
    <t>搞装修</t>
  </si>
  <si>
    <t>董丽婷</t>
  </si>
  <si>
    <t>612526****03080068</t>
  </si>
  <si>
    <t>红庙坡街道办事处北火巷社区</t>
  </si>
  <si>
    <r>
      <rPr>
        <sz val="11"/>
        <color indexed="8"/>
        <rFont val="宋体"/>
        <charset val="134"/>
      </rPr>
      <t>张家堡枣园南岭社区未央路</t>
    </r>
    <r>
      <rPr>
        <sz val="11"/>
        <color indexed="8"/>
        <rFont val="Tahoma"/>
        <charset val="129"/>
      </rPr>
      <t>68</t>
    </r>
    <r>
      <rPr>
        <sz val="11"/>
        <color indexed="8"/>
        <rFont val="宋体"/>
        <charset val="134"/>
      </rPr>
      <t>号付</t>
    </r>
    <r>
      <rPr>
        <sz val="11"/>
        <color indexed="8"/>
        <rFont val="Tahoma"/>
        <charset val="129"/>
      </rPr>
      <t>3</t>
    </r>
    <r>
      <rPr>
        <sz val="11"/>
        <color indexed="8"/>
        <rFont val="宋体"/>
        <charset val="134"/>
      </rPr>
      <t>号</t>
    </r>
    <r>
      <rPr>
        <sz val="11"/>
        <color indexed="8"/>
        <rFont val="Tahoma"/>
        <charset val="129"/>
      </rPr>
      <t>2-4-704</t>
    </r>
  </si>
  <si>
    <r>
      <rPr>
        <sz val="11"/>
        <color indexed="8"/>
        <rFont val="宋体"/>
        <charset val="134"/>
      </rPr>
      <t>成员</t>
    </r>
    <r>
      <rPr>
        <sz val="11"/>
        <color indexed="8"/>
        <rFont val="Tahoma"/>
        <charset val="129"/>
      </rPr>
      <t>1</t>
    </r>
  </si>
  <si>
    <t>马森</t>
  </si>
  <si>
    <t>610104****01200637</t>
  </si>
  <si>
    <t>陕西牧人影视文化传媒有限公司</t>
  </si>
  <si>
    <t>7</t>
  </si>
  <si>
    <t>张嘉</t>
  </si>
  <si>
    <t>654224****10280421</t>
  </si>
  <si>
    <t>新疆泽盛园林集团西安分公司</t>
  </si>
  <si>
    <t>8</t>
  </si>
  <si>
    <t>王莹</t>
  </si>
  <si>
    <t>610526****12093422</t>
  </si>
  <si>
    <t>陕西佳润汽车销售服务有限公司</t>
  </si>
  <si>
    <t>9</t>
  </si>
  <si>
    <t>孟欢</t>
  </si>
  <si>
    <t>610124****11090043</t>
  </si>
  <si>
    <t>西安房江湖信息科技有限公司</t>
  </si>
  <si>
    <t>陕西省周至县二曲镇孟家村南街61号</t>
  </si>
  <si>
    <t>10</t>
  </si>
  <si>
    <t>杜震</t>
  </si>
  <si>
    <t>610422****12052737</t>
  </si>
  <si>
    <t>西安市环境保护局碑林分局</t>
  </si>
  <si>
    <t>11</t>
  </si>
  <si>
    <t>牟卫卫</t>
  </si>
  <si>
    <t>130928****01011326</t>
  </si>
  <si>
    <t>西安首雨房地产经纪有限公司</t>
  </si>
  <si>
    <t>12</t>
  </si>
  <si>
    <t>李玉新</t>
  </si>
  <si>
    <t>622225****07010919</t>
  </si>
  <si>
    <t>西安奥益达石油技术有限公司</t>
  </si>
  <si>
    <t>13</t>
  </si>
  <si>
    <t>王丹</t>
  </si>
  <si>
    <t>610202****06050061</t>
  </si>
  <si>
    <t>马旗寨小学</t>
  </si>
  <si>
    <t>14</t>
  </si>
  <si>
    <t>张勃</t>
  </si>
  <si>
    <t>610322****07075819</t>
  </si>
  <si>
    <t>西安碧水湾水务有限公司</t>
  </si>
  <si>
    <t>刘卓</t>
  </si>
  <si>
    <t>610431****01130358</t>
  </si>
  <si>
    <t>西安银信汽车服务有限公司</t>
  </si>
  <si>
    <t>未央区草滩100号</t>
  </si>
  <si>
    <t>未央湖</t>
  </si>
  <si>
    <t>王瑞亭</t>
  </si>
  <si>
    <t>610425****06040229</t>
  </si>
  <si>
    <t>陕西天宇菲尔德国际大酒店有限公司</t>
  </si>
  <si>
    <t>谢小东</t>
  </si>
  <si>
    <t>622826****04152712</t>
  </si>
  <si>
    <t>陕西中诺园林建筑装饰工程有限公司</t>
  </si>
  <si>
    <t>田芳妮</t>
  </si>
  <si>
    <t>622826****07102744</t>
  </si>
  <si>
    <t>西安鼎盛果业有限公司</t>
  </si>
  <si>
    <t>甘肃宁县春荣镇</t>
  </si>
  <si>
    <t>谢博超</t>
  </si>
  <si>
    <t>621026****11072718</t>
  </si>
  <si>
    <t>惠凯</t>
  </si>
  <si>
    <t>610623****03030156</t>
  </si>
  <si>
    <t>西安嘉百列网络科技有限公司</t>
  </si>
  <si>
    <t>未央区草滩101号</t>
  </si>
  <si>
    <t>栗斌</t>
  </si>
  <si>
    <t>610102****06132339</t>
  </si>
  <si>
    <t>西安曲江大雁塔景区管理服务有限公司</t>
  </si>
  <si>
    <t>西安市未央区太华北路304号37号楼3门16号</t>
  </si>
  <si>
    <t>大明宫</t>
  </si>
  <si>
    <t>何晶</t>
  </si>
  <si>
    <t>610112****11262020</t>
  </si>
  <si>
    <t>西安市未央区赵村小学</t>
  </si>
  <si>
    <t>未央区徐家湾街办事处西航社区</t>
  </si>
  <si>
    <t>徐家湾</t>
  </si>
  <si>
    <t>贺国涛</t>
  </si>
  <si>
    <t>610122****10024914</t>
  </si>
  <si>
    <t>西安思维机电发展有限公司</t>
  </si>
  <si>
    <t>西安市蓝田县区玉山镇车村</t>
  </si>
  <si>
    <t>王彤</t>
  </si>
  <si>
    <t>610632****08240026</t>
  </si>
  <si>
    <t>汉中市环境工程规划设计有限公司西安分公司</t>
  </si>
  <si>
    <t>未央区未央宫街道青门新区</t>
  </si>
  <si>
    <t>未央宫</t>
  </si>
  <si>
    <t>23</t>
  </si>
  <si>
    <t>冯永忠</t>
  </si>
  <si>
    <t>622101****04103314</t>
  </si>
  <si>
    <t>昆山台佳机电有限公司西安分公司</t>
  </si>
  <si>
    <t>南迪</t>
  </si>
  <si>
    <t>610103****07241217</t>
  </si>
  <si>
    <t>陕西省云基华海技术有限公司</t>
  </si>
  <si>
    <t>叶静</t>
  </si>
  <si>
    <t>654301****06274626</t>
  </si>
  <si>
    <t>新疆阿勒泰市查干屯格184团北定区北定街道</t>
  </si>
  <si>
    <t>南允儿</t>
  </si>
  <si>
    <t>610112****07213524</t>
  </si>
  <si>
    <t>张维思</t>
  </si>
  <si>
    <t>610104****11170628</t>
  </si>
  <si>
    <t>中国人寿保险股份有限公司西安市莲湖支公司</t>
  </si>
  <si>
    <t>张家堡枣园南岭社区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</si>
</sst>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3">
    <font>
      <sz val="11"/>
      <color theme="1"/>
      <name val="Tahoma"/>
      <charset val="134"/>
    </font>
    <font>
      <b/>
      <sz val="22"/>
      <name val="宋体"/>
      <charset val="134"/>
    </font>
    <font>
      <b/>
      <sz val="18"/>
      <name val="宋体"/>
      <charset val="134"/>
    </font>
    <font>
      <b/>
      <sz val="18"/>
      <name val="宋体"/>
      <charset val="134"/>
    </font>
    <font>
      <b/>
      <sz val="12"/>
      <name val="仿宋"/>
      <charset val="134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1"/>
      <color indexed="8"/>
      <name val="Tahoma"/>
      <charset val="129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0.5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29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0"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6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4" borderId="4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5" borderId="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5" borderId="5" applyNumberFormat="0" applyAlignment="0" applyProtection="0">
      <alignment vertical="center"/>
    </xf>
    <xf numFmtId="0" fontId="20" fillId="3" borderId="3" applyNumberForma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2" fillId="0" borderId="0">
      <alignment vertical="center"/>
    </xf>
    <xf numFmtId="0" fontId="42" fillId="0" borderId="10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>
      <alignment vertical="center"/>
    </xf>
    <xf numFmtId="0" fontId="17" fillId="0" borderId="0"/>
    <xf numFmtId="0" fontId="1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29" fillId="0" borderId="0"/>
  </cellStyleXfs>
  <cellXfs count="89">
    <xf numFmtId="0" fontId="0" fillId="0" borderId="0" xfId="0">
      <alignment vertical="center"/>
    </xf>
    <xf numFmtId="0" fontId="0" fillId="0" borderId="0" xfId="0" applyAlignment="1"/>
    <xf numFmtId="0" fontId="0" fillId="0" borderId="0" xfId="0" applyNumberFormat="1" applyAlignment="1"/>
    <xf numFmtId="0" fontId="1" fillId="2" borderId="1" xfId="129" applyNumberFormat="1" applyFont="1" applyFill="1" applyBorder="1" applyAlignment="1">
      <alignment horizontal="center" vertical="center" wrapText="1"/>
    </xf>
    <xf numFmtId="0" fontId="2" fillId="2" borderId="1" xfId="129" applyFont="1" applyFill="1" applyBorder="1" applyAlignment="1">
      <alignment horizontal="center" vertical="center" wrapText="1"/>
    </xf>
    <xf numFmtId="0" fontId="3" fillId="2" borderId="1" xfId="129" applyFont="1" applyFill="1" applyBorder="1" applyAlignment="1">
      <alignment horizontal="center" vertical="center" wrapText="1"/>
    </xf>
    <xf numFmtId="0" fontId="3" fillId="2" borderId="1" xfId="129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79" applyNumberFormat="1" applyFont="1" applyBorder="1" applyAlignment="1">
      <alignment horizontal="center" vertical="center"/>
    </xf>
    <xf numFmtId="0" fontId="7" fillId="0" borderId="1" xfId="88" applyNumberFormat="1" applyFont="1" applyBorder="1" applyAlignment="1">
      <alignment horizontal="center" vertical="center"/>
    </xf>
    <xf numFmtId="49" fontId="7" fillId="0" borderId="1" xfId="88" applyNumberFormat="1" applyFont="1" applyBorder="1" applyAlignment="1">
      <alignment horizontal="center" vertical="center"/>
    </xf>
    <xf numFmtId="49" fontId="7" fillId="0" borderId="1" xfId="90" applyNumberFormat="1" applyFont="1" applyBorder="1" applyAlignment="1">
      <alignment horizontal="center" vertical="center"/>
    </xf>
    <xf numFmtId="49" fontId="7" fillId="0" borderId="1" xfId="91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70" applyNumberFormat="1" applyFont="1" applyBorder="1" applyAlignment="1">
      <alignment horizontal="center" vertical="center"/>
    </xf>
    <xf numFmtId="49" fontId="7" fillId="0" borderId="1" xfId="72" applyNumberFormat="1" applyFont="1" applyBorder="1" applyAlignment="1">
      <alignment horizontal="center" vertical="center"/>
    </xf>
    <xf numFmtId="49" fontId="7" fillId="0" borderId="1" xfId="94" applyNumberFormat="1" applyFont="1" applyBorder="1" applyAlignment="1">
      <alignment horizontal="center" vertical="center"/>
    </xf>
    <xf numFmtId="0" fontId="7" fillId="0" borderId="1" xfId="94" applyFont="1" applyBorder="1" applyAlignment="1">
      <alignment horizontal="center" vertical="center"/>
    </xf>
    <xf numFmtId="49" fontId="7" fillId="0" borderId="1" xfId="94" applyNumberFormat="1" applyFont="1" applyBorder="1" applyAlignment="1">
      <alignment horizontal="center" vertical="center" wrapText="1"/>
    </xf>
    <xf numFmtId="49" fontId="9" fillId="0" borderId="1" xfId="63" applyNumberFormat="1" applyFont="1" applyBorder="1" applyAlignment="1">
      <alignment horizontal="center"/>
    </xf>
    <xf numFmtId="49" fontId="7" fillId="0" borderId="1" xfId="69" applyNumberFormat="1" applyFont="1" applyBorder="1" applyAlignment="1">
      <alignment horizontal="center" vertical="center"/>
    </xf>
    <xf numFmtId="49" fontId="7" fillId="0" borderId="1" xfId="69" applyNumberFormat="1" applyFont="1" applyBorder="1" applyAlignment="1">
      <alignment horizontal="center" vertical="center" wrapText="1"/>
    </xf>
    <xf numFmtId="49" fontId="10" fillId="0" borderId="1" xfId="65" applyNumberFormat="1" applyFont="1" applyBorder="1" applyAlignment="1">
      <alignment horizontal="center"/>
    </xf>
    <xf numFmtId="49" fontId="9" fillId="0" borderId="1" xfId="65" applyNumberFormat="1" applyFont="1" applyBorder="1" applyAlignment="1">
      <alignment horizontal="center"/>
    </xf>
    <xf numFmtId="49" fontId="9" fillId="0" borderId="1" xfId="95" applyNumberFormat="1" applyFont="1" applyBorder="1" applyAlignment="1">
      <alignment horizontal="center"/>
    </xf>
    <xf numFmtId="49" fontId="7" fillId="0" borderId="1" xfId="2" applyNumberFormat="1" applyFont="1" applyBorder="1" applyAlignment="1">
      <alignment horizontal="center" vertical="center"/>
    </xf>
    <xf numFmtId="49" fontId="11" fillId="0" borderId="1" xfId="96" applyNumberFormat="1" applyFont="1" applyBorder="1" applyAlignment="1">
      <alignment horizontal="center" vertical="center"/>
    </xf>
    <xf numFmtId="49" fontId="11" fillId="0" borderId="1" xfId="96" applyNumberFormat="1" applyFont="1" applyBorder="1" applyAlignment="1">
      <alignment horizontal="center" vertical="center" wrapText="1"/>
    </xf>
    <xf numFmtId="49" fontId="11" fillId="0" borderId="1" xfId="66" applyNumberFormat="1" applyFont="1" applyBorder="1" applyAlignment="1">
      <alignment horizontal="center" vertical="center"/>
    </xf>
    <xf numFmtId="49" fontId="11" fillId="0" borderId="1" xfId="35" applyNumberFormat="1" applyFont="1" applyBorder="1" applyAlignment="1">
      <alignment horizontal="center" vertical="center"/>
    </xf>
    <xf numFmtId="49" fontId="11" fillId="0" borderId="1" xfId="35" applyNumberFormat="1" applyFont="1" applyBorder="1" applyAlignment="1">
      <alignment horizontal="center" vertical="center" wrapText="1"/>
    </xf>
    <xf numFmtId="49" fontId="11" fillId="0" borderId="1" xfId="101" applyNumberFormat="1" applyFont="1" applyBorder="1" applyAlignment="1">
      <alignment horizontal="center" vertical="center"/>
    </xf>
    <xf numFmtId="49" fontId="11" fillId="0" borderId="1" xfId="101" applyNumberFormat="1" applyFont="1" applyBorder="1" applyAlignment="1">
      <alignment horizontal="center" vertical="center" wrapText="1"/>
    </xf>
    <xf numFmtId="49" fontId="11" fillId="0" borderId="1" xfId="97" applyNumberFormat="1" applyFont="1" applyBorder="1" applyAlignment="1">
      <alignment horizontal="center" vertical="center"/>
    </xf>
    <xf numFmtId="49" fontId="11" fillId="0" borderId="1" xfId="97" applyNumberFormat="1" applyFont="1" applyBorder="1" applyAlignment="1">
      <alignment horizontal="center" vertical="center" wrapText="1"/>
    </xf>
    <xf numFmtId="49" fontId="9" fillId="0" borderId="1" xfId="99" applyNumberFormat="1" applyFont="1" applyBorder="1" applyAlignment="1">
      <alignment horizontal="center"/>
    </xf>
    <xf numFmtId="49" fontId="7" fillId="0" borderId="1" xfId="10" applyNumberFormat="1" applyFont="1" applyBorder="1" applyAlignment="1">
      <alignment horizontal="center" vertical="center"/>
    </xf>
    <xf numFmtId="49" fontId="7" fillId="0" borderId="1" xfId="10" applyNumberFormat="1" applyFont="1" applyBorder="1" applyAlignment="1">
      <alignment horizontal="center" vertical="center" wrapText="1"/>
    </xf>
    <xf numFmtId="49" fontId="9" fillId="0" borderId="1" xfId="102" applyNumberFormat="1" applyFont="1" applyBorder="1" applyAlignment="1">
      <alignment horizontal="center"/>
    </xf>
    <xf numFmtId="49" fontId="7" fillId="0" borderId="1" xfId="84" applyNumberFormat="1" applyFont="1" applyBorder="1" applyAlignment="1">
      <alignment horizontal="center" vertical="center"/>
    </xf>
    <xf numFmtId="0" fontId="5" fillId="0" borderId="1" xfId="116" applyFont="1" applyBorder="1" applyAlignment="1">
      <alignment horizontal="center" vertical="center"/>
    </xf>
    <xf numFmtId="0" fontId="6" fillId="0" borderId="1" xfId="116" applyFont="1" applyBorder="1" applyAlignment="1">
      <alignment horizontal="center" vertical="center"/>
    </xf>
    <xf numFmtId="0" fontId="0" fillId="0" borderId="1" xfId="120" applyFont="1" applyBorder="1" applyAlignment="1">
      <alignment horizontal="center"/>
    </xf>
    <xf numFmtId="0" fontId="6" fillId="0" borderId="1" xfId="120" applyFont="1" applyBorder="1" applyAlignment="1">
      <alignment horizontal="center" vertical="center"/>
    </xf>
    <xf numFmtId="0" fontId="12" fillId="0" borderId="1" xfId="120" applyFont="1" applyBorder="1" applyAlignment="1">
      <alignment horizontal="center"/>
    </xf>
    <xf numFmtId="0" fontId="6" fillId="0" borderId="1" xfId="122" applyFont="1" applyBorder="1" applyAlignment="1">
      <alignment horizontal="center" vertical="center"/>
    </xf>
    <xf numFmtId="0" fontId="5" fillId="0" borderId="1" xfId="115" applyFont="1" applyBorder="1" applyAlignment="1">
      <alignment horizontal="center" vertical="center"/>
    </xf>
    <xf numFmtId="0" fontId="6" fillId="0" borderId="1" xfId="115" applyFont="1" applyBorder="1" applyAlignment="1">
      <alignment horizontal="center" vertical="center"/>
    </xf>
    <xf numFmtId="0" fontId="12" fillId="0" borderId="1" xfId="122" applyFont="1" applyBorder="1" applyAlignment="1">
      <alignment horizontal="center"/>
    </xf>
    <xf numFmtId="0" fontId="12" fillId="0" borderId="1" xfId="115" applyFont="1" applyBorder="1" applyAlignment="1">
      <alignment horizontal="center"/>
    </xf>
    <xf numFmtId="0" fontId="0" fillId="0" borderId="1" xfId="115" applyFont="1" applyBorder="1" applyAlignment="1">
      <alignment horizontal="center"/>
    </xf>
    <xf numFmtId="0" fontId="0" fillId="0" borderId="1" xfId="6" applyFont="1" applyBorder="1" applyAlignment="1">
      <alignment horizontal="center"/>
    </xf>
    <xf numFmtId="0" fontId="6" fillId="0" borderId="1" xfId="6" applyFont="1" applyBorder="1" applyAlignment="1">
      <alignment horizontal="center" vertical="center"/>
    </xf>
    <xf numFmtId="0" fontId="12" fillId="0" borderId="1" xfId="6" applyFont="1" applyBorder="1" applyAlignment="1">
      <alignment horizontal="center"/>
    </xf>
    <xf numFmtId="0" fontId="5" fillId="0" borderId="1" xfId="124" applyFont="1" applyBorder="1" applyAlignment="1">
      <alignment horizontal="center" vertical="center"/>
    </xf>
    <xf numFmtId="0" fontId="6" fillId="0" borderId="1" xfId="124" applyFont="1" applyBorder="1" applyAlignment="1">
      <alignment horizontal="center" vertical="center"/>
    </xf>
    <xf numFmtId="0" fontId="13" fillId="0" borderId="1" xfId="68" applyFont="1" applyFill="1" applyBorder="1" applyAlignment="1">
      <alignment horizontal="center" vertical="center"/>
    </xf>
    <xf numFmtId="0" fontId="14" fillId="0" borderId="1" xfId="107" applyFont="1" applyFill="1" applyBorder="1" applyAlignment="1">
      <alignment horizontal="center" vertical="center"/>
    </xf>
    <xf numFmtId="0" fontId="15" fillId="0" borderId="1" xfId="121" applyFont="1" applyFill="1" applyBorder="1" applyAlignment="1">
      <alignment horizontal="center" vertical="center" wrapText="1"/>
    </xf>
    <xf numFmtId="0" fontId="16" fillId="0" borderId="1" xfId="121" applyFont="1" applyFill="1" applyBorder="1" applyAlignment="1">
      <alignment horizontal="center" vertical="center"/>
    </xf>
    <xf numFmtId="0" fontId="14" fillId="0" borderId="1" xfId="127" applyFont="1" applyFill="1" applyBorder="1" applyAlignment="1">
      <alignment horizontal="center" vertical="center" wrapText="1"/>
    </xf>
    <xf numFmtId="0" fontId="10" fillId="0" borderId="1" xfId="127" applyFont="1" applyFill="1" applyBorder="1" applyAlignment="1">
      <alignment horizontal="center" vertical="center"/>
    </xf>
    <xf numFmtId="0" fontId="15" fillId="0" borderId="1" xfId="128" applyFont="1" applyFill="1" applyBorder="1" applyAlignment="1">
      <alignment horizontal="center" vertical="center" wrapText="1"/>
    </xf>
    <xf numFmtId="0" fontId="16" fillId="0" borderId="1" xfId="128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49" fontId="7" fillId="0" borderId="1" xfId="41" applyNumberFormat="1" applyFont="1" applyBorder="1" applyAlignment="1">
      <alignment horizontal="center" vertical="center"/>
    </xf>
    <xf numFmtId="49" fontId="10" fillId="0" borderId="1" xfId="67" applyNumberFormat="1" applyFont="1" applyBorder="1" applyAlignment="1">
      <alignment horizontal="center"/>
    </xf>
    <xf numFmtId="49" fontId="7" fillId="0" borderId="1" xfId="71" applyNumberFormat="1" applyFont="1" applyBorder="1" applyAlignment="1">
      <alignment horizontal="center" vertical="center"/>
    </xf>
    <xf numFmtId="49" fontId="7" fillId="0" borderId="1" xfId="82" applyNumberFormat="1" applyFont="1" applyBorder="1" applyAlignment="1">
      <alignment horizontal="center" vertical="center"/>
    </xf>
    <xf numFmtId="49" fontId="7" fillId="0" borderId="1" xfId="86" applyNumberFormat="1" applyFont="1" applyBorder="1" applyAlignment="1">
      <alignment horizontal="center" vertical="center"/>
    </xf>
    <xf numFmtId="0" fontId="6" fillId="0" borderId="1" xfId="118" applyFont="1" applyBorder="1" applyAlignment="1">
      <alignment horizontal="center" vertical="center"/>
    </xf>
    <xf numFmtId="0" fontId="6" fillId="0" borderId="1" xfId="7" applyFont="1" applyBorder="1" applyAlignment="1">
      <alignment horizontal="center" vertical="center"/>
    </xf>
    <xf numFmtId="0" fontId="6" fillId="0" borderId="1" xfId="117" applyFont="1" applyBorder="1" applyAlignment="1">
      <alignment horizontal="center" vertical="center"/>
    </xf>
    <xf numFmtId="0" fontId="6" fillId="0" borderId="1" xfId="123" applyFont="1" applyBorder="1" applyAlignment="1">
      <alignment horizontal="center" vertical="center"/>
    </xf>
    <xf numFmtId="0" fontId="6" fillId="0" borderId="1" xfId="125" applyFont="1" applyBorder="1" applyAlignment="1">
      <alignment horizontal="center" vertical="center"/>
    </xf>
    <xf numFmtId="0" fontId="17" fillId="0" borderId="1" xfId="109" applyFont="1" applyFill="1" applyBorder="1" applyAlignment="1">
      <alignment horizontal="center" vertical="center"/>
    </xf>
    <xf numFmtId="0" fontId="17" fillId="0" borderId="1" xfId="114" applyFont="1" applyFill="1" applyBorder="1" applyAlignment="1">
      <alignment horizontal="center" vertical="center"/>
    </xf>
  </cellXfs>
  <cellStyles count="130">
    <cellStyle name="常规" xfId="0" builtinId="0"/>
    <cellStyle name="常规 2 24" xfId="1"/>
    <cellStyle name="常规 2 19" xfId="2"/>
    <cellStyle name="货币[0]" xfId="3" builtinId="7"/>
    <cellStyle name="20% - 强调文字颜色 3" xfId="4" builtinId="38"/>
    <cellStyle name="输入" xfId="5" builtinId="20"/>
    <cellStyle name="常规 44" xfId="6"/>
    <cellStyle name="常规 39" xfId="7"/>
    <cellStyle name="货币" xfId="8" builtinId="4"/>
    <cellStyle name="常规 2 11" xfId="9"/>
    <cellStyle name="常规 2 31" xfId="10"/>
    <cellStyle name="常规 2 26" xfId="11"/>
    <cellStyle name="千位分隔[0]" xfId="12" builtinId="6"/>
    <cellStyle name="40% - 强调文字颜色 3" xfId="13" builtinId="39"/>
    <cellStyle name="差" xfId="14" builtinId="27"/>
    <cellStyle name="千位分隔" xfId="15" builtinId="3"/>
    <cellStyle name="60% - 强调文字颜色 3" xfId="16" builtinId="40"/>
    <cellStyle name="超链接" xfId="17" builtinId="8"/>
    <cellStyle name="百分比" xfId="18" builtinId="5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12" xfId="26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常规 31" xfId="34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常规 2 13" xfId="41"/>
    <cellStyle name="汇总" xfId="42" builtinId="25"/>
    <cellStyle name="好" xfId="43" builtinId="26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40% - 强调文字颜色 4" xfId="54" builtinId="43"/>
    <cellStyle name="强调文字颜色 5" xfId="55" builtinId="45"/>
    <cellStyle name="40% - 强调文字颜色 5" xfId="56" builtinId="47"/>
    <cellStyle name="60% - 强调文字颜色 5" xfId="57" builtinId="48"/>
    <cellStyle name="强调文字颜色 6" xfId="58" builtinId="49"/>
    <cellStyle name="40% - 强调文字颜色 6" xfId="59" builtinId="51"/>
    <cellStyle name="常规 2 10" xfId="60"/>
    <cellStyle name="60% - 强调文字颜色 6" xfId="61" builtinId="52"/>
    <cellStyle name="常规 11" xfId="62"/>
    <cellStyle name="常规 13" xfId="63"/>
    <cellStyle name="常规 23" xfId="64"/>
    <cellStyle name="常规 18" xfId="65"/>
    <cellStyle name="常规 24" xfId="66"/>
    <cellStyle name="常规 19" xfId="67"/>
    <cellStyle name="常规 2" xfId="68"/>
    <cellStyle name="常规 2 12" xfId="69"/>
    <cellStyle name="常规 2 14" xfId="70"/>
    <cellStyle name="常规 2 20" xfId="71"/>
    <cellStyle name="常规 2 15" xfId="72"/>
    <cellStyle name="常规 2 21" xfId="73"/>
    <cellStyle name="常规 2 16" xfId="74"/>
    <cellStyle name="常规 2 22" xfId="75"/>
    <cellStyle name="常规 2 17" xfId="76"/>
    <cellStyle name="常规 2 23" xfId="77"/>
    <cellStyle name="常规 2 18" xfId="78"/>
    <cellStyle name="常规 2 2" xfId="79"/>
    <cellStyle name="常规 2 30" xfId="80"/>
    <cellStyle name="常规 2 25" xfId="81"/>
    <cellStyle name="常规 2 32" xfId="82"/>
    <cellStyle name="常规 2 27" xfId="83"/>
    <cellStyle name="常规 2 33" xfId="84"/>
    <cellStyle name="常规 2 28" xfId="85"/>
    <cellStyle name="常规 2 34" xfId="86"/>
    <cellStyle name="常规 2 29" xfId="87"/>
    <cellStyle name="常规 2 3" xfId="88"/>
    <cellStyle name="常规 2 4" xfId="89"/>
    <cellStyle name="常规 2 5" xfId="90"/>
    <cellStyle name="常规 2 6" xfId="91"/>
    <cellStyle name="常规 2 7" xfId="92"/>
    <cellStyle name="常规 2 8" xfId="93"/>
    <cellStyle name="常规 2 9" xfId="94"/>
    <cellStyle name="常规 20" xfId="95"/>
    <cellStyle name="常规 22" xfId="96"/>
    <cellStyle name="常规 30" xfId="97"/>
    <cellStyle name="常规 25" xfId="98"/>
    <cellStyle name="常规 32" xfId="99"/>
    <cellStyle name="常规 27" xfId="100"/>
    <cellStyle name="常规 28" xfId="101"/>
    <cellStyle name="常规 34" xfId="102"/>
    <cellStyle name="常规 29" xfId="103"/>
    <cellStyle name="常规 3" xfId="104"/>
    <cellStyle name="常规 3 10" xfId="105"/>
    <cellStyle name="常规 3 11" xfId="106"/>
    <cellStyle name="常规 3 2" xfId="107"/>
    <cellStyle name="常规 3 3" xfId="108"/>
    <cellStyle name="常规 3 4" xfId="109"/>
    <cellStyle name="常规 3 5" xfId="110"/>
    <cellStyle name="常规 3 6" xfId="111"/>
    <cellStyle name="常规 3 7" xfId="112"/>
    <cellStyle name="常规 3 8" xfId="113"/>
    <cellStyle name="常规 3 9" xfId="114"/>
    <cellStyle name="常规 41" xfId="115"/>
    <cellStyle name="常规 36" xfId="116"/>
    <cellStyle name="常规 42" xfId="117"/>
    <cellStyle name="常规 37" xfId="118"/>
    <cellStyle name="常规 43" xfId="119"/>
    <cellStyle name="常规 38" xfId="120"/>
    <cellStyle name="常规 4" xfId="121"/>
    <cellStyle name="常规 40" xfId="122"/>
    <cellStyle name="常规 45" xfId="123"/>
    <cellStyle name="常规 46" xfId="124"/>
    <cellStyle name="常规 47" xfId="125"/>
    <cellStyle name="常规 7" xfId="126"/>
    <cellStyle name="常规 8" xfId="127"/>
    <cellStyle name="常规 9" xfId="128"/>
    <cellStyle name="常规_莲湖区12批60户联审" xfId="12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tabSelected="1" topLeftCell="A3" workbookViewId="0">
      <selection activeCell="N17" sqref="N17"/>
    </sheetView>
  </sheetViews>
  <sheetFormatPr defaultColWidth="9" defaultRowHeight="14.25"/>
  <cols>
    <col min="1" max="5" width="9" style="1"/>
    <col min="6" max="6" width="20.5" style="2" customWidth="1"/>
    <col min="7" max="7" width="29.375" style="1" customWidth="1"/>
    <col min="8" max="8" width="49.375" style="1" customWidth="1"/>
    <col min="9" max="16384" width="9" style="1"/>
  </cols>
  <sheetData>
    <row r="1" ht="27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2.5" spans="1:10">
      <c r="A2" s="4" t="s">
        <v>1</v>
      </c>
      <c r="B2" s="5"/>
      <c r="C2" s="5"/>
      <c r="D2" s="5"/>
      <c r="E2" s="5"/>
      <c r="F2" s="6"/>
      <c r="G2" s="5"/>
      <c r="H2" s="5"/>
      <c r="I2" s="5"/>
      <c r="J2" s="5"/>
    </row>
    <row r="3" ht="57" spans="1:10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5" t="s">
        <v>11</v>
      </c>
    </row>
    <row r="4" spans="1:11">
      <c r="A4" s="9">
        <v>1</v>
      </c>
      <c r="B4" s="10" t="s">
        <v>12</v>
      </c>
      <c r="C4" s="11" t="s">
        <v>13</v>
      </c>
      <c r="D4" s="11" t="s">
        <v>14</v>
      </c>
      <c r="E4" s="10" t="s">
        <v>15</v>
      </c>
      <c r="F4" s="12" t="s">
        <v>16</v>
      </c>
      <c r="G4" s="13" t="s">
        <v>17</v>
      </c>
      <c r="H4" s="13" t="s">
        <v>18</v>
      </c>
      <c r="I4" s="9">
        <f>34800/12</f>
        <v>2900</v>
      </c>
      <c r="J4" s="10" t="s">
        <v>19</v>
      </c>
      <c r="K4" s="74" t="s">
        <v>20</v>
      </c>
    </row>
    <row r="5" spans="1:11">
      <c r="A5" s="9">
        <v>2</v>
      </c>
      <c r="B5" s="10" t="s">
        <v>12</v>
      </c>
      <c r="C5" s="14" t="s">
        <v>21</v>
      </c>
      <c r="D5" s="14" t="s">
        <v>14</v>
      </c>
      <c r="E5" s="10" t="s">
        <v>15</v>
      </c>
      <c r="F5" s="12" t="s">
        <v>22</v>
      </c>
      <c r="G5" s="15" t="s">
        <v>23</v>
      </c>
      <c r="H5" s="15" t="s">
        <v>18</v>
      </c>
      <c r="I5" s="9">
        <f>58000/12</f>
        <v>4833.33333333333</v>
      </c>
      <c r="J5" s="10" t="s">
        <v>24</v>
      </c>
      <c r="K5" s="74" t="s">
        <v>20</v>
      </c>
    </row>
    <row r="6" spans="1:11">
      <c r="A6" s="9"/>
      <c r="B6" s="10" t="s">
        <v>25</v>
      </c>
      <c r="C6" s="14" t="s">
        <v>26</v>
      </c>
      <c r="D6" s="14" t="s">
        <v>27</v>
      </c>
      <c r="E6" s="10" t="s">
        <v>28</v>
      </c>
      <c r="F6" s="12" t="s">
        <v>29</v>
      </c>
      <c r="G6" s="15" t="s">
        <v>30</v>
      </c>
      <c r="H6" s="15" t="s">
        <v>31</v>
      </c>
      <c r="I6" s="9">
        <f>20160/12</f>
        <v>1680</v>
      </c>
      <c r="J6" s="10" t="s">
        <v>24</v>
      </c>
      <c r="K6" s="73"/>
    </row>
    <row r="7" spans="1:11">
      <c r="A7" s="9"/>
      <c r="B7" s="10" t="s">
        <v>32</v>
      </c>
      <c r="C7" s="14" t="s">
        <v>33</v>
      </c>
      <c r="D7" s="14" t="s">
        <v>27</v>
      </c>
      <c r="E7" s="10" t="s">
        <v>34</v>
      </c>
      <c r="F7" s="12" t="s">
        <v>35</v>
      </c>
      <c r="G7" s="15" t="s">
        <v>23</v>
      </c>
      <c r="H7" s="15" t="s">
        <v>31</v>
      </c>
      <c r="I7" s="9"/>
      <c r="J7" s="10" t="s">
        <v>19</v>
      </c>
      <c r="K7" s="73"/>
    </row>
    <row r="8" hidden="1" spans="1:11">
      <c r="A8" s="16">
        <v>4</v>
      </c>
      <c r="B8" s="17" t="s">
        <v>12</v>
      </c>
      <c r="C8" s="17"/>
      <c r="D8" s="17"/>
      <c r="E8" s="17" t="s">
        <v>15</v>
      </c>
      <c r="F8" s="12" t="s">
        <v>36</v>
      </c>
      <c r="G8" s="18"/>
      <c r="H8" s="16"/>
      <c r="I8" s="16"/>
      <c r="J8" s="17"/>
      <c r="K8" s="76"/>
    </row>
    <row r="9" spans="1:11">
      <c r="A9" s="9">
        <v>3</v>
      </c>
      <c r="B9" s="10" t="s">
        <v>12</v>
      </c>
      <c r="C9" s="19" t="s">
        <v>37</v>
      </c>
      <c r="D9" s="19" t="s">
        <v>14</v>
      </c>
      <c r="E9" s="10" t="s">
        <v>15</v>
      </c>
      <c r="F9" s="12" t="s">
        <v>38</v>
      </c>
      <c r="G9" s="20" t="s">
        <v>39</v>
      </c>
      <c r="H9" s="20" t="s">
        <v>18</v>
      </c>
      <c r="I9" s="9">
        <f>36000/12</f>
        <v>3000</v>
      </c>
      <c r="J9" s="10" t="s">
        <v>24</v>
      </c>
      <c r="K9" s="74" t="s">
        <v>20</v>
      </c>
    </row>
    <row r="10" spans="1:11">
      <c r="A10" s="9"/>
      <c r="B10" s="10" t="s">
        <v>25</v>
      </c>
      <c r="C10" s="19" t="s">
        <v>40</v>
      </c>
      <c r="D10" s="19" t="s">
        <v>27</v>
      </c>
      <c r="E10" s="10" t="s">
        <v>28</v>
      </c>
      <c r="F10" s="12" t="s">
        <v>41</v>
      </c>
      <c r="G10" s="20" t="s">
        <v>42</v>
      </c>
      <c r="H10" s="20" t="s">
        <v>43</v>
      </c>
      <c r="I10" s="9">
        <f>42000/12</f>
        <v>3500</v>
      </c>
      <c r="J10" s="10" t="s">
        <v>24</v>
      </c>
      <c r="K10" s="73"/>
    </row>
    <row r="11" spans="1:11">
      <c r="A11" s="9">
        <v>4</v>
      </c>
      <c r="B11" s="21" t="s">
        <v>12</v>
      </c>
      <c r="C11" s="21" t="s">
        <v>44</v>
      </c>
      <c r="D11" s="21" t="s">
        <v>27</v>
      </c>
      <c r="E11" s="21" t="s">
        <v>15</v>
      </c>
      <c r="F11" s="12" t="s">
        <v>45</v>
      </c>
      <c r="G11" s="21" t="s">
        <v>23</v>
      </c>
      <c r="H11" s="21" t="s">
        <v>18</v>
      </c>
      <c r="I11" s="73">
        <f>71000/12</f>
        <v>5916.66666666667</v>
      </c>
      <c r="J11" s="10" t="s">
        <v>24</v>
      </c>
      <c r="K11" s="74" t="s">
        <v>20</v>
      </c>
    </row>
    <row r="12" spans="1:11">
      <c r="A12" s="9"/>
      <c r="B12" s="21" t="s">
        <v>25</v>
      </c>
      <c r="C12" s="21" t="s">
        <v>46</v>
      </c>
      <c r="D12" s="21" t="s">
        <v>14</v>
      </c>
      <c r="E12" s="21" t="s">
        <v>28</v>
      </c>
      <c r="F12" s="12" t="s">
        <v>47</v>
      </c>
      <c r="G12" s="21" t="s">
        <v>48</v>
      </c>
      <c r="H12" s="21" t="s">
        <v>49</v>
      </c>
      <c r="I12" s="73">
        <f>45000/12</f>
        <v>3750</v>
      </c>
      <c r="J12" s="10" t="s">
        <v>24</v>
      </c>
      <c r="K12" s="73"/>
    </row>
    <row r="13" spans="1:11">
      <c r="A13" s="9"/>
      <c r="B13" s="22" t="s">
        <v>32</v>
      </c>
      <c r="C13" s="21" t="s">
        <v>50</v>
      </c>
      <c r="D13" s="21" t="s">
        <v>14</v>
      </c>
      <c r="E13" s="23" t="s">
        <v>34</v>
      </c>
      <c r="F13" s="12" t="s">
        <v>51</v>
      </c>
      <c r="G13" s="21" t="s">
        <v>23</v>
      </c>
      <c r="H13" s="21" t="s">
        <v>49</v>
      </c>
      <c r="I13" s="73"/>
      <c r="J13" s="10" t="s">
        <v>19</v>
      </c>
      <c r="K13" s="73"/>
    </row>
    <row r="14" spans="1:11">
      <c r="A14" s="24" t="s">
        <v>52</v>
      </c>
      <c r="B14" s="25" t="s">
        <v>12</v>
      </c>
      <c r="C14" s="25" t="s">
        <v>53</v>
      </c>
      <c r="D14" s="25" t="s">
        <v>27</v>
      </c>
      <c r="E14" s="25" t="s">
        <v>15</v>
      </c>
      <c r="F14" s="12" t="s">
        <v>54</v>
      </c>
      <c r="G14" s="26" t="s">
        <v>55</v>
      </c>
      <c r="H14" s="26" t="s">
        <v>18</v>
      </c>
      <c r="I14" s="73">
        <f>45000/12</f>
        <v>3750</v>
      </c>
      <c r="J14" s="77" t="s">
        <v>19</v>
      </c>
      <c r="K14" s="74" t="s">
        <v>20</v>
      </c>
    </row>
    <row r="15" spans="1:11">
      <c r="A15" s="9">
        <v>6</v>
      </c>
      <c r="B15" s="27" t="s">
        <v>12</v>
      </c>
      <c r="C15" s="27" t="s">
        <v>56</v>
      </c>
      <c r="D15" s="27" t="s">
        <v>14</v>
      </c>
      <c r="E15" s="27" t="s">
        <v>15</v>
      </c>
      <c r="F15" s="12" t="s">
        <v>57</v>
      </c>
      <c r="G15" s="27" t="s">
        <v>58</v>
      </c>
      <c r="H15" s="28" t="s">
        <v>59</v>
      </c>
      <c r="I15" s="73">
        <f>35340/12</f>
        <v>2945</v>
      </c>
      <c r="J15" s="78" t="s">
        <v>24</v>
      </c>
      <c r="K15" s="74" t="s">
        <v>20</v>
      </c>
    </row>
    <row r="16" spans="1:11">
      <c r="A16" s="9"/>
      <c r="B16" s="28" t="s">
        <v>60</v>
      </c>
      <c r="C16" s="27" t="s">
        <v>61</v>
      </c>
      <c r="D16" s="27" t="s">
        <v>27</v>
      </c>
      <c r="E16" s="27" t="s">
        <v>28</v>
      </c>
      <c r="F16" s="12" t="s">
        <v>62</v>
      </c>
      <c r="G16" s="27" t="s">
        <v>63</v>
      </c>
      <c r="H16" s="27" t="s">
        <v>59</v>
      </c>
      <c r="I16" s="73">
        <f>21600/12</f>
        <v>1800</v>
      </c>
      <c r="J16" s="78" t="s">
        <v>24</v>
      </c>
      <c r="K16" s="73"/>
    </row>
    <row r="17" spans="1:11">
      <c r="A17" s="29" t="s">
        <v>64</v>
      </c>
      <c r="B17" s="30" t="s">
        <v>12</v>
      </c>
      <c r="C17" s="30" t="s">
        <v>65</v>
      </c>
      <c r="D17" s="30" t="s">
        <v>14</v>
      </c>
      <c r="E17" s="30" t="s">
        <v>15</v>
      </c>
      <c r="F17" s="12" t="s">
        <v>66</v>
      </c>
      <c r="G17" s="30" t="s">
        <v>67</v>
      </c>
      <c r="H17" s="30" t="s">
        <v>18</v>
      </c>
      <c r="I17" s="73">
        <f>42000/12</f>
        <v>3500</v>
      </c>
      <c r="J17" s="79" t="s">
        <v>19</v>
      </c>
      <c r="K17" s="74" t="s">
        <v>20</v>
      </c>
    </row>
    <row r="18" spans="1:11">
      <c r="A18" s="31" t="s">
        <v>68</v>
      </c>
      <c r="B18" s="31" t="s">
        <v>12</v>
      </c>
      <c r="C18" s="31" t="s">
        <v>69</v>
      </c>
      <c r="D18" s="31" t="s">
        <v>14</v>
      </c>
      <c r="E18" s="31" t="s">
        <v>15</v>
      </c>
      <c r="F18" s="12" t="s">
        <v>70</v>
      </c>
      <c r="G18" s="32" t="s">
        <v>71</v>
      </c>
      <c r="H18" s="32" t="s">
        <v>18</v>
      </c>
      <c r="I18" s="73">
        <f>30000/12</f>
        <v>2500</v>
      </c>
      <c r="J18" s="79" t="s">
        <v>19</v>
      </c>
      <c r="K18" s="74" t="s">
        <v>20</v>
      </c>
    </row>
    <row r="19" spans="1:11">
      <c r="A19" s="33" t="s">
        <v>72</v>
      </c>
      <c r="B19" s="33" t="s">
        <v>12</v>
      </c>
      <c r="C19" s="33" t="s">
        <v>73</v>
      </c>
      <c r="D19" s="33" t="s">
        <v>14</v>
      </c>
      <c r="E19" s="33" t="s">
        <v>15</v>
      </c>
      <c r="F19" s="12" t="s">
        <v>74</v>
      </c>
      <c r="G19" s="33" t="s">
        <v>75</v>
      </c>
      <c r="H19" s="33" t="s">
        <v>76</v>
      </c>
      <c r="I19" s="73">
        <f>24000/12</f>
        <v>2000</v>
      </c>
      <c r="J19" s="79" t="s">
        <v>19</v>
      </c>
      <c r="K19" s="74" t="s">
        <v>20</v>
      </c>
    </row>
    <row r="20" spans="1:11">
      <c r="A20" s="34" t="s">
        <v>77</v>
      </c>
      <c r="B20" s="34" t="s">
        <v>12</v>
      </c>
      <c r="C20" s="34" t="s">
        <v>78</v>
      </c>
      <c r="D20" s="34" t="s">
        <v>27</v>
      </c>
      <c r="E20" s="34" t="s">
        <v>15</v>
      </c>
      <c r="F20" s="12" t="s">
        <v>79</v>
      </c>
      <c r="G20" s="35" t="s">
        <v>80</v>
      </c>
      <c r="H20" s="35" t="s">
        <v>18</v>
      </c>
      <c r="I20" s="73">
        <f>28800/12</f>
        <v>2400</v>
      </c>
      <c r="J20" s="79" t="s">
        <v>19</v>
      </c>
      <c r="K20" s="74" t="s">
        <v>20</v>
      </c>
    </row>
    <row r="21" spans="1:11">
      <c r="A21" s="36" t="s">
        <v>81</v>
      </c>
      <c r="B21" s="36" t="s">
        <v>12</v>
      </c>
      <c r="C21" s="36" t="s">
        <v>82</v>
      </c>
      <c r="D21" s="36" t="s">
        <v>14</v>
      </c>
      <c r="E21" s="36" t="s">
        <v>15</v>
      </c>
      <c r="F21" s="12" t="s">
        <v>83</v>
      </c>
      <c r="G21" s="37" t="s">
        <v>84</v>
      </c>
      <c r="H21" s="37" t="s">
        <v>18</v>
      </c>
      <c r="I21" s="73">
        <f>36000/12</f>
        <v>3000</v>
      </c>
      <c r="J21" s="79" t="s">
        <v>19</v>
      </c>
      <c r="K21" s="74" t="s">
        <v>20</v>
      </c>
    </row>
    <row r="22" spans="1:11">
      <c r="A22" s="38" t="s">
        <v>85</v>
      </c>
      <c r="B22" s="38" t="s">
        <v>12</v>
      </c>
      <c r="C22" s="38" t="s">
        <v>86</v>
      </c>
      <c r="D22" s="38" t="s">
        <v>27</v>
      </c>
      <c r="E22" s="38" t="s">
        <v>15</v>
      </c>
      <c r="F22" s="12" t="s">
        <v>87</v>
      </c>
      <c r="G22" s="39" t="s">
        <v>88</v>
      </c>
      <c r="H22" s="39" t="s">
        <v>18</v>
      </c>
      <c r="I22" s="73">
        <f>41000/12</f>
        <v>3416.66666666667</v>
      </c>
      <c r="J22" s="79" t="s">
        <v>19</v>
      </c>
      <c r="K22" s="74" t="s">
        <v>20</v>
      </c>
    </row>
    <row r="23" spans="1:11">
      <c r="A23" s="40" t="s">
        <v>89</v>
      </c>
      <c r="B23" s="41" t="s">
        <v>12</v>
      </c>
      <c r="C23" s="41" t="s">
        <v>90</v>
      </c>
      <c r="D23" s="41" t="s">
        <v>14</v>
      </c>
      <c r="E23" s="41" t="s">
        <v>15</v>
      </c>
      <c r="F23" s="12" t="s">
        <v>91</v>
      </c>
      <c r="G23" s="42" t="s">
        <v>92</v>
      </c>
      <c r="H23" s="42" t="s">
        <v>18</v>
      </c>
      <c r="I23" s="73">
        <f>34200/12</f>
        <v>2850</v>
      </c>
      <c r="J23" s="80" t="s">
        <v>19</v>
      </c>
      <c r="K23" s="74" t="s">
        <v>20</v>
      </c>
    </row>
    <row r="24" spans="1:11">
      <c r="A24" s="43" t="s">
        <v>93</v>
      </c>
      <c r="B24" s="44" t="s">
        <v>12</v>
      </c>
      <c r="C24" s="44" t="s">
        <v>94</v>
      </c>
      <c r="D24" s="44" t="s">
        <v>27</v>
      </c>
      <c r="E24" s="44" t="s">
        <v>15</v>
      </c>
      <c r="F24" s="12" t="s">
        <v>95</v>
      </c>
      <c r="G24" s="44" t="s">
        <v>96</v>
      </c>
      <c r="H24" s="44" t="s">
        <v>18</v>
      </c>
      <c r="I24" s="73">
        <f>42000/12</f>
        <v>3500</v>
      </c>
      <c r="J24" s="81" t="s">
        <v>19</v>
      </c>
      <c r="K24" s="74" t="s">
        <v>20</v>
      </c>
    </row>
    <row r="25" spans="1:11">
      <c r="A25" s="45">
        <v>15</v>
      </c>
      <c r="B25" s="46" t="s">
        <v>12</v>
      </c>
      <c r="C25" s="46" t="s">
        <v>97</v>
      </c>
      <c r="D25" s="46" t="s">
        <v>27</v>
      </c>
      <c r="E25" s="46" t="s">
        <v>15</v>
      </c>
      <c r="F25" s="12" t="s">
        <v>98</v>
      </c>
      <c r="G25" s="45" t="s">
        <v>99</v>
      </c>
      <c r="H25" s="46" t="s">
        <v>100</v>
      </c>
      <c r="I25" s="73">
        <f>26400/12</f>
        <v>2200</v>
      </c>
      <c r="J25" s="82" t="s">
        <v>19</v>
      </c>
      <c r="K25" s="74" t="s">
        <v>101</v>
      </c>
    </row>
    <row r="26" spans="1:11">
      <c r="A26" s="47">
        <v>16</v>
      </c>
      <c r="B26" s="48" t="s">
        <v>12</v>
      </c>
      <c r="C26" s="49" t="s">
        <v>102</v>
      </c>
      <c r="D26" s="48" t="s">
        <v>14</v>
      </c>
      <c r="E26" s="48" t="s">
        <v>15</v>
      </c>
      <c r="F26" s="12" t="s">
        <v>103</v>
      </c>
      <c r="G26" s="49" t="s">
        <v>104</v>
      </c>
      <c r="H26" s="48" t="s">
        <v>100</v>
      </c>
      <c r="I26" s="73">
        <f>37200/12</f>
        <v>3100</v>
      </c>
      <c r="J26" s="83" t="s">
        <v>19</v>
      </c>
      <c r="K26" s="74" t="s">
        <v>101</v>
      </c>
    </row>
    <row r="27" spans="1:11">
      <c r="A27" s="9">
        <v>17</v>
      </c>
      <c r="B27" s="21" t="s">
        <v>12</v>
      </c>
      <c r="C27" s="50" t="s">
        <v>105</v>
      </c>
      <c r="D27" s="50" t="s">
        <v>27</v>
      </c>
      <c r="E27" s="21" t="s">
        <v>15</v>
      </c>
      <c r="F27" s="12" t="s">
        <v>106</v>
      </c>
      <c r="G27" s="51" t="s">
        <v>107</v>
      </c>
      <c r="H27" s="52" t="s">
        <v>100</v>
      </c>
      <c r="I27" s="73">
        <f>36000/12</f>
        <v>3000</v>
      </c>
      <c r="J27" s="84" t="s">
        <v>24</v>
      </c>
      <c r="K27" s="74" t="s">
        <v>101</v>
      </c>
    </row>
    <row r="28" spans="1:11">
      <c r="A28" s="9"/>
      <c r="B28" s="21" t="s">
        <v>25</v>
      </c>
      <c r="C28" s="50" t="s">
        <v>108</v>
      </c>
      <c r="D28" s="53" t="s">
        <v>14</v>
      </c>
      <c r="E28" s="21" t="s">
        <v>28</v>
      </c>
      <c r="F28" s="12" t="s">
        <v>109</v>
      </c>
      <c r="G28" s="54" t="s">
        <v>110</v>
      </c>
      <c r="H28" s="52" t="s">
        <v>111</v>
      </c>
      <c r="I28" s="73">
        <f>24000/12</f>
        <v>2000</v>
      </c>
      <c r="J28" s="84" t="s">
        <v>24</v>
      </c>
      <c r="K28" s="73"/>
    </row>
    <row r="29" spans="1:11">
      <c r="A29" s="9"/>
      <c r="B29" s="22" t="s">
        <v>32</v>
      </c>
      <c r="C29" s="50" t="s">
        <v>112</v>
      </c>
      <c r="D29" s="50" t="s">
        <v>27</v>
      </c>
      <c r="E29" s="23" t="s">
        <v>34</v>
      </c>
      <c r="F29" s="12" t="s">
        <v>113</v>
      </c>
      <c r="G29" s="55"/>
      <c r="H29" s="52" t="s">
        <v>111</v>
      </c>
      <c r="I29" s="73"/>
      <c r="J29" s="83" t="s">
        <v>19</v>
      </c>
      <c r="K29" s="73"/>
    </row>
    <row r="30" spans="1:11">
      <c r="A30" s="56">
        <v>18</v>
      </c>
      <c r="B30" s="57" t="s">
        <v>12</v>
      </c>
      <c r="C30" s="58" t="s">
        <v>114</v>
      </c>
      <c r="D30" s="57" t="s">
        <v>27</v>
      </c>
      <c r="E30" s="57" t="s">
        <v>15</v>
      </c>
      <c r="F30" s="12" t="s">
        <v>115</v>
      </c>
      <c r="G30" s="58" t="s">
        <v>116</v>
      </c>
      <c r="H30" s="57" t="s">
        <v>117</v>
      </c>
      <c r="I30" s="73">
        <f>30000/12</f>
        <v>2500</v>
      </c>
      <c r="J30" s="85" t="s">
        <v>19</v>
      </c>
      <c r="K30" s="74" t="s">
        <v>101</v>
      </c>
    </row>
    <row r="31" spans="1:11">
      <c r="A31" s="59">
        <v>19</v>
      </c>
      <c r="B31" s="60" t="s">
        <v>12</v>
      </c>
      <c r="C31" s="60" t="s">
        <v>118</v>
      </c>
      <c r="D31" s="60" t="s">
        <v>27</v>
      </c>
      <c r="E31" s="60" t="s">
        <v>15</v>
      </c>
      <c r="F31" s="12" t="s">
        <v>119</v>
      </c>
      <c r="G31" s="60" t="s">
        <v>120</v>
      </c>
      <c r="H31" s="60" t="s">
        <v>121</v>
      </c>
      <c r="I31" s="73">
        <f>40800/12</f>
        <v>3400</v>
      </c>
      <c r="J31" s="86" t="s">
        <v>19</v>
      </c>
      <c r="K31" s="74" t="s">
        <v>122</v>
      </c>
    </row>
    <row r="32" ht="36" customHeight="1" spans="1:11">
      <c r="A32" s="59">
        <v>20</v>
      </c>
      <c r="B32" s="60" t="s">
        <v>12</v>
      </c>
      <c r="C32" s="61" t="s">
        <v>123</v>
      </c>
      <c r="D32" s="62" t="s">
        <v>14</v>
      </c>
      <c r="E32" s="60" t="s">
        <v>15</v>
      </c>
      <c r="F32" s="12" t="s">
        <v>124</v>
      </c>
      <c r="G32" s="63" t="s">
        <v>125</v>
      </c>
      <c r="H32" s="64" t="s">
        <v>126</v>
      </c>
      <c r="I32" s="64">
        <f>32400/12</f>
        <v>2700</v>
      </c>
      <c r="J32" s="87" t="s">
        <v>19</v>
      </c>
      <c r="K32" s="74" t="s">
        <v>127</v>
      </c>
    </row>
    <row r="33" spans="1:11">
      <c r="A33" s="59">
        <v>21</v>
      </c>
      <c r="B33" s="60" t="s">
        <v>12</v>
      </c>
      <c r="C33" s="65" t="s">
        <v>128</v>
      </c>
      <c r="D33" s="66" t="s">
        <v>27</v>
      </c>
      <c r="E33" s="60" t="s">
        <v>15</v>
      </c>
      <c r="F33" s="12" t="s">
        <v>129</v>
      </c>
      <c r="G33" s="67" t="s">
        <v>130</v>
      </c>
      <c r="H33" s="68" t="s">
        <v>131</v>
      </c>
      <c r="I33" s="73">
        <f>42000/12</f>
        <v>3500</v>
      </c>
      <c r="J33" s="88" t="s">
        <v>19</v>
      </c>
      <c r="K33" s="74" t="s">
        <v>127</v>
      </c>
    </row>
    <row r="34" spans="1:11">
      <c r="A34" s="69">
        <v>22</v>
      </c>
      <c r="B34" s="70" t="s">
        <v>12</v>
      </c>
      <c r="C34" s="70" t="s">
        <v>132</v>
      </c>
      <c r="D34" s="70" t="s">
        <v>14</v>
      </c>
      <c r="E34" s="70" t="s">
        <v>15</v>
      </c>
      <c r="F34" s="12" t="s">
        <v>133</v>
      </c>
      <c r="G34" s="70" t="s">
        <v>134</v>
      </c>
      <c r="H34" s="71" t="s">
        <v>135</v>
      </c>
      <c r="I34" s="73">
        <f>37200/12</f>
        <v>3100</v>
      </c>
      <c r="J34" s="71" t="s">
        <v>19</v>
      </c>
      <c r="K34" s="74" t="s">
        <v>136</v>
      </c>
    </row>
    <row r="35" spans="1:11">
      <c r="A35" s="72" t="s">
        <v>137</v>
      </c>
      <c r="B35" s="69" t="s">
        <v>12</v>
      </c>
      <c r="C35" s="69" t="s">
        <v>138</v>
      </c>
      <c r="D35" s="69" t="s">
        <v>27</v>
      </c>
      <c r="E35" s="69" t="s">
        <v>15</v>
      </c>
      <c r="F35" s="12" t="s">
        <v>139</v>
      </c>
      <c r="G35" s="69" t="s">
        <v>140</v>
      </c>
      <c r="H35" s="73" t="s">
        <v>135</v>
      </c>
      <c r="I35" s="73">
        <f>43200/12</f>
        <v>3600</v>
      </c>
      <c r="J35" s="73" t="s">
        <v>19</v>
      </c>
      <c r="K35" s="74" t="s">
        <v>136</v>
      </c>
    </row>
    <row r="36" spans="1:11">
      <c r="A36" s="69">
        <v>24</v>
      </c>
      <c r="B36" s="70" t="s">
        <v>12</v>
      </c>
      <c r="C36" s="70" t="s">
        <v>141</v>
      </c>
      <c r="D36" s="70" t="s">
        <v>27</v>
      </c>
      <c r="E36" s="70" t="s">
        <v>15</v>
      </c>
      <c r="F36" s="12" t="s">
        <v>142</v>
      </c>
      <c r="G36" s="70" t="s">
        <v>143</v>
      </c>
      <c r="H36" s="71" t="s">
        <v>135</v>
      </c>
      <c r="I36" s="73">
        <f>48000/12</f>
        <v>4000</v>
      </c>
      <c r="J36" s="71" t="s">
        <v>24</v>
      </c>
      <c r="K36" s="74" t="s">
        <v>136</v>
      </c>
    </row>
    <row r="37" spans="1:11">
      <c r="A37" s="69"/>
      <c r="B37" s="70" t="s">
        <v>25</v>
      </c>
      <c r="C37" s="70" t="s">
        <v>144</v>
      </c>
      <c r="D37" s="70" t="s">
        <v>14</v>
      </c>
      <c r="E37" s="70" t="s">
        <v>28</v>
      </c>
      <c r="F37" s="12" t="s">
        <v>145</v>
      </c>
      <c r="G37" s="70" t="s">
        <v>23</v>
      </c>
      <c r="H37" s="71" t="s">
        <v>146</v>
      </c>
      <c r="I37" s="73"/>
      <c r="J37" s="71" t="s">
        <v>24</v>
      </c>
      <c r="K37" s="73"/>
    </row>
    <row r="38" spans="1:11">
      <c r="A38" s="69"/>
      <c r="B38" s="70" t="s">
        <v>32</v>
      </c>
      <c r="C38" s="70" t="s">
        <v>147</v>
      </c>
      <c r="D38" s="70" t="s">
        <v>14</v>
      </c>
      <c r="E38" s="70" t="s">
        <v>34</v>
      </c>
      <c r="F38" s="12" t="s">
        <v>148</v>
      </c>
      <c r="G38" s="70" t="s">
        <v>23</v>
      </c>
      <c r="H38" s="71" t="s">
        <v>135</v>
      </c>
      <c r="I38" s="73"/>
      <c r="J38" s="71" t="s">
        <v>19</v>
      </c>
      <c r="K38" s="73"/>
    </row>
    <row r="39" spans="1:11">
      <c r="A39" s="59">
        <v>25</v>
      </c>
      <c r="B39" s="60" t="s">
        <v>12</v>
      </c>
      <c r="C39" s="74" t="s">
        <v>149</v>
      </c>
      <c r="D39" s="74" t="s">
        <v>14</v>
      </c>
      <c r="E39" s="74" t="s">
        <v>15</v>
      </c>
      <c r="F39" s="12" t="s">
        <v>150</v>
      </c>
      <c r="G39" s="74" t="s">
        <v>151</v>
      </c>
      <c r="H39" s="71" t="s">
        <v>152</v>
      </c>
      <c r="I39" s="73">
        <f>21136.05/12</f>
        <v>1761.3375</v>
      </c>
      <c r="J39" s="74" t="s">
        <v>19</v>
      </c>
      <c r="K39" s="74" t="s">
        <v>20</v>
      </c>
    </row>
  </sheetData>
  <mergeCells count="14">
    <mergeCell ref="A1:J1"/>
    <mergeCell ref="A2:J2"/>
    <mergeCell ref="A5:A7"/>
    <mergeCell ref="A9:A10"/>
    <mergeCell ref="A11:A13"/>
    <mergeCell ref="A15:A16"/>
    <mergeCell ref="A27:A29"/>
    <mergeCell ref="A36:A38"/>
    <mergeCell ref="K5:K7"/>
    <mergeCell ref="K9:K10"/>
    <mergeCell ref="K11:K13"/>
    <mergeCell ref="K15:K16"/>
    <mergeCell ref="K27:K29"/>
    <mergeCell ref="K36:K38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Administrator</cp:lastModifiedBy>
  <dcterms:created xsi:type="dcterms:W3CDTF">2017-10-27T02:56:00Z</dcterms:created>
  <dcterms:modified xsi:type="dcterms:W3CDTF">2018-09-25T02:36:19Z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