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<sst xmlns="http://schemas.openxmlformats.org/spreadsheetml/2006/main" count="126">
  <si>
    <t>西安市保障性住房（经适房）资格联审信息表第000批（原表）</t>
  </si>
  <si>
    <t>基本信息（未央区第 151 批 共 9 户，计 15 人）</t>
  </si>
  <si>
    <t>序号</t>
  </si>
  <si>
    <t>申请人</t>
  </si>
  <si>
    <t>姓名</t>
  </si>
  <si>
    <t>性别</t>
  </si>
  <si>
    <t>与申请人关系</t>
  </si>
  <si>
    <t>身份证号</t>
  </si>
  <si>
    <t>工作单位</t>
  </si>
  <si>
    <t>户籍地址</t>
  </si>
  <si>
    <t>月可支配收入
（元/月）</t>
  </si>
  <si>
    <t>婚姻
状况</t>
  </si>
  <si>
    <t>街办</t>
  </si>
  <si>
    <t>主申请</t>
  </si>
  <si>
    <t>畅纪苗</t>
  </si>
  <si>
    <t>女</t>
  </si>
  <si>
    <t>本人</t>
  </si>
  <si>
    <t>610424****01043569</t>
  </si>
  <si>
    <t>康复路丹尼尔广场</t>
  </si>
  <si>
    <t>西安市未央区方新路</t>
  </si>
  <si>
    <t>已婚</t>
  </si>
  <si>
    <t>未央宫</t>
  </si>
  <si>
    <t>成员1</t>
  </si>
  <si>
    <t>申海萌</t>
  </si>
  <si>
    <t>男</t>
  </si>
  <si>
    <t>配偶</t>
  </si>
  <si>
    <t>320382****10086730</t>
  </si>
  <si>
    <t>江苏省邳州市碾庄镇</t>
  </si>
  <si>
    <t>成员2</t>
  </si>
  <si>
    <t>申轩豪</t>
  </si>
  <si>
    <t>子女</t>
  </si>
  <si>
    <t>320382****03170576</t>
  </si>
  <si>
    <t>学生</t>
  </si>
  <si>
    <t>未婚</t>
  </si>
  <si>
    <t>陈伟</t>
  </si>
  <si>
    <t>610102****04200034</t>
  </si>
  <si>
    <t>西安市市政设施管理局天桥通道所</t>
  </si>
  <si>
    <t>西安市未央区未央宫枣园社区</t>
  </si>
  <si>
    <t>万有丽</t>
  </si>
  <si>
    <t>420322****01123040</t>
  </si>
  <si>
    <t>宁波联丰华康名家私有限公司</t>
  </si>
  <si>
    <t>陈佳磊</t>
  </si>
  <si>
    <t>610112****10303535</t>
  </si>
  <si>
    <t>王西成</t>
  </si>
  <si>
    <t>610112****07040514</t>
  </si>
  <si>
    <t>打零工</t>
  </si>
  <si>
    <t>西安市未央区陕重社区</t>
  </si>
  <si>
    <t>离异</t>
  </si>
  <si>
    <t>辛家庙</t>
  </si>
  <si>
    <t>邝吉如</t>
  </si>
  <si>
    <t>610112****06110562</t>
  </si>
  <si>
    <t>陕西义务商场天蚕丝被商行</t>
  </si>
  <si>
    <t>西安市未央区辛家庙街办广安社区</t>
  </si>
  <si>
    <t>尹月</t>
  </si>
  <si>
    <t>610581****1202072X</t>
  </si>
  <si>
    <t>天艺少儿美术培训中心</t>
  </si>
  <si>
    <t>未央区未央宫枣园社区</t>
  </si>
  <si>
    <t>张光怀</t>
  </si>
  <si>
    <t>610526****1021611X</t>
  </si>
  <si>
    <t>西安新北城农副产品交易市场管理有限公司</t>
  </si>
  <si>
    <t>西安市未央区朱宏路北段98号</t>
  </si>
  <si>
    <t>汉城</t>
  </si>
  <si>
    <t>杨亚宁</t>
  </si>
  <si>
    <t>610526****05136181</t>
  </si>
  <si>
    <t>无</t>
  </si>
  <si>
    <t>陕西省蒲城县孙镇党家庄村</t>
  </si>
  <si>
    <t>张杨熙</t>
  </si>
  <si>
    <t>610526****03126124</t>
  </si>
  <si>
    <t>陕西省蒲城县孙镇刘家洼村</t>
  </si>
  <si>
    <t>王琳</t>
  </si>
  <si>
    <t>612501****07285304</t>
  </si>
  <si>
    <t>西安经开第三小学</t>
  </si>
  <si>
    <t>西安市未央区六村堡街道现代农业社区</t>
  </si>
  <si>
    <t>六村堡</t>
  </si>
  <si>
    <t>卜佳静</t>
  </si>
  <si>
    <t>610125****06253922</t>
  </si>
  <si>
    <t>李小宏</t>
  </si>
  <si>
    <t>610202****09101624</t>
  </si>
  <si>
    <t>陕西省铜川市监狱</t>
  </si>
  <si>
    <t>西安市未央区草滩100号</t>
  </si>
  <si>
    <t>草滩</t>
  </si>
  <si>
    <t>薛爱玲</t>
  </si>
  <si>
    <t>610102****03160340</t>
  </si>
  <si>
    <t>下岗职工退休</t>
  </si>
  <si>
    <t>未央区张家堡街道办枣园南岭社区</t>
  </si>
  <si>
    <t>张家堡</t>
  </si>
  <si>
    <t>梁秦生</t>
  </si>
  <si>
    <t>610102****1229061x</t>
  </si>
  <si>
    <t>在家照顾老人</t>
  </si>
  <si>
    <t>李颖菲</t>
  </si>
  <si>
    <t>622824****07080626</t>
  </si>
  <si>
    <r>
      <rPr>
        <sz val="12"/>
        <color indexed="8"/>
        <rFont val="宋体"/>
        <charset val="134"/>
      </rPr>
      <t>西安市未央区二府庄</t>
    </r>
    <r>
      <rPr>
        <sz val="12"/>
        <color indexed="8"/>
        <rFont val="Tahoma"/>
        <charset val="129"/>
      </rPr>
      <t>1</t>
    </r>
    <r>
      <rPr>
        <sz val="12"/>
        <color indexed="8"/>
        <rFont val="宋体"/>
        <charset val="134"/>
      </rPr>
      <t>号付</t>
    </r>
    <r>
      <rPr>
        <sz val="12"/>
        <color indexed="8"/>
        <rFont val="Tahoma"/>
        <charset val="129"/>
      </rPr>
      <t>1</t>
    </r>
    <r>
      <rPr>
        <sz val="12"/>
        <color indexed="8"/>
        <rFont val="宋体"/>
        <charset val="134"/>
      </rPr>
      <t>号</t>
    </r>
  </si>
  <si>
    <r>
      <rPr>
        <sz val="11"/>
        <color indexed="8"/>
        <rFont val="宋体"/>
        <charset val="134"/>
      </rPr>
      <t>成员</t>
    </r>
    <r>
      <rPr>
        <sz val="11"/>
        <color indexed="8"/>
        <rFont val="Tahoma"/>
        <charset val="129"/>
      </rPr>
      <t>1</t>
    </r>
  </si>
  <si>
    <t>石家玮</t>
  </si>
  <si>
    <t>622825****08140331</t>
  </si>
  <si>
    <t>西安景兆信息科技有限公司</t>
  </si>
  <si>
    <t>甘肃省正宁县榆林子镇石家行政村三组</t>
  </si>
  <si>
    <r>
      <rPr>
        <sz val="11"/>
        <color indexed="8"/>
        <rFont val="宋体"/>
        <charset val="134"/>
      </rPr>
      <t>成员</t>
    </r>
    <r>
      <rPr>
        <sz val="11"/>
        <color indexed="8"/>
        <rFont val="Tahoma"/>
        <charset val="129"/>
      </rPr>
      <t>2</t>
    </r>
  </si>
  <si>
    <t>石寒少</t>
  </si>
  <si>
    <t>610112****02042532</t>
  </si>
  <si>
    <t>支江超</t>
  </si>
  <si>
    <t>142726****04163016</t>
  </si>
  <si>
    <t>送外卖</t>
  </si>
  <si>
    <t>陈丽</t>
  </si>
  <si>
    <t>220322****10064781</t>
  </si>
  <si>
    <t>山西省新绛县横桥乡支社村第四组</t>
  </si>
  <si>
    <t>支语嫣</t>
  </si>
  <si>
    <t>140825****03060122</t>
  </si>
  <si>
    <t>杨涛</t>
  </si>
  <si>
    <t>610222****11221016</t>
  </si>
  <si>
    <t>陕西纳加生物环保科技有限公司</t>
  </si>
  <si>
    <t>刘金高</t>
  </si>
  <si>
    <t>610523****09252272</t>
  </si>
  <si>
    <t>宝鸡伊人坊古典文化摄影</t>
  </si>
  <si>
    <t>西安市未央区二府庄1号付1号</t>
  </si>
  <si>
    <t>张凤</t>
  </si>
  <si>
    <t>612732****02192542</t>
  </si>
  <si>
    <t>西安市未央区大明宫小学</t>
  </si>
  <si>
    <t>何晨</t>
  </si>
  <si>
    <t>612321****06174946</t>
  </si>
  <si>
    <t>毛贵德</t>
  </si>
  <si>
    <t>612326****10201217</t>
  </si>
  <si>
    <t>西安绘锦园网络科技有限公司</t>
  </si>
  <si>
    <t>西安市未央区尚稷路6677号</t>
  </si>
  <si>
    <t>毛国枘</t>
  </si>
  <si>
    <t>610726****11021219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</si>
</sst>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1"/>
      <color theme="1"/>
      <name val="Tahoma"/>
      <charset val="134"/>
    </font>
    <font>
      <b/>
      <sz val="10"/>
      <color indexed="8"/>
      <name val="Arial"/>
      <charset val="134"/>
    </font>
    <font>
      <b/>
      <sz val="24"/>
      <name val="宋体"/>
      <charset val="134"/>
    </font>
    <font>
      <b/>
      <sz val="18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Tahoma"/>
      <charset val="129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Tahoma"/>
      <charset val="129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Tahoma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28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44" fontId="17" fillId="0" borderId="0" applyFont="0" applyFill="0" applyBorder="0" applyAlignment="0" applyProtection="0">
      <alignment vertical="center"/>
    </xf>
    <xf numFmtId="0" fontId="27" fillId="0" borderId="0"/>
    <xf numFmtId="41" fontId="17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9" fontId="1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7" fillId="18" borderId="10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6" fillId="0" borderId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40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8" fillId="8" borderId="11" applyNumberFormat="0" applyAlignment="0" applyProtection="0">
      <alignment vertical="center"/>
    </xf>
    <xf numFmtId="0" fontId="36" fillId="0" borderId="0" applyProtection="0">
      <alignment vertical="center"/>
    </xf>
    <xf numFmtId="0" fontId="22" fillId="0" borderId="0">
      <alignment vertical="center"/>
    </xf>
    <xf numFmtId="0" fontId="25" fillId="8" borderId="5" applyNumberFormat="0" applyAlignment="0" applyProtection="0">
      <alignment vertical="center"/>
    </xf>
    <xf numFmtId="0" fontId="39" fillId="24" borderId="12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7" fillId="0" borderId="0"/>
    <xf numFmtId="0" fontId="32" fillId="0" borderId="9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7" fillId="22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0" borderId="0"/>
    <xf numFmtId="0" fontId="23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34" borderId="0" applyNumberFormat="0" applyBorder="0" applyAlignment="0" applyProtection="0">
      <alignment vertical="center"/>
    </xf>
    <xf numFmtId="0" fontId="27" fillId="0" borderId="0"/>
    <xf numFmtId="0" fontId="21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6" fillId="0" borderId="0" applyProtection="0">
      <alignment vertical="center"/>
    </xf>
    <xf numFmtId="0" fontId="22" fillId="0" borderId="0">
      <alignment vertical="center"/>
    </xf>
    <xf numFmtId="0" fontId="27" fillId="0" borderId="0"/>
    <xf numFmtId="0" fontId="22" fillId="0" borderId="0">
      <alignment vertical="center"/>
    </xf>
    <xf numFmtId="0" fontId="27" fillId="0" borderId="0"/>
    <xf numFmtId="0" fontId="22" fillId="0" borderId="0">
      <alignment vertical="center"/>
    </xf>
    <xf numFmtId="0" fontId="27" fillId="0" borderId="0"/>
    <xf numFmtId="0" fontId="36" fillId="0" borderId="0" applyProtection="0">
      <alignment vertical="center"/>
    </xf>
    <xf numFmtId="0" fontId="27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>
      <alignment vertical="center"/>
    </xf>
    <xf numFmtId="0" fontId="10" fillId="0" borderId="0">
      <alignment vertical="center"/>
    </xf>
    <xf numFmtId="0" fontId="22" fillId="0" borderId="0">
      <alignment vertical="center"/>
    </xf>
    <xf numFmtId="0" fontId="10" fillId="0" borderId="0">
      <alignment vertical="center"/>
    </xf>
    <xf numFmtId="0" fontId="22" fillId="0" borderId="0">
      <alignment vertical="center"/>
    </xf>
    <xf numFmtId="0" fontId="10" fillId="0" borderId="0">
      <alignment vertical="center"/>
    </xf>
    <xf numFmtId="0" fontId="27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0">
      <alignment vertical="center"/>
    </xf>
    <xf numFmtId="0" fontId="36" fillId="0" borderId="0" applyProtection="0">
      <alignment vertical="center"/>
    </xf>
    <xf numFmtId="0" fontId="36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1" fillId="0" borderId="0"/>
  </cellStyleXfs>
  <cellXfs count="74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/>
    <xf numFmtId="0" fontId="1" fillId="0" borderId="0" xfId="0" applyNumberFormat="1" applyFont="1" applyAlignment="1"/>
    <xf numFmtId="0" fontId="2" fillId="2" borderId="1" xfId="127" applyNumberFormat="1" applyFont="1" applyFill="1" applyBorder="1" applyAlignment="1">
      <alignment horizontal="center" vertical="center" wrapText="1"/>
    </xf>
    <xf numFmtId="0" fontId="2" fillId="2" borderId="2" xfId="127" applyNumberFormat="1" applyFont="1" applyFill="1" applyBorder="1" applyAlignment="1">
      <alignment horizontal="center" vertical="center" wrapText="1"/>
    </xf>
    <xf numFmtId="0" fontId="3" fillId="2" borderId="3" xfId="127" applyFont="1" applyFill="1" applyBorder="1" applyAlignment="1">
      <alignment horizontal="center" vertical="center" wrapText="1"/>
    </xf>
    <xf numFmtId="0" fontId="4" fillId="2" borderId="3" xfId="127" applyFont="1" applyFill="1" applyBorder="1" applyAlignment="1">
      <alignment horizontal="center" vertical="center" wrapText="1"/>
    </xf>
    <xf numFmtId="0" fontId="4" fillId="2" borderId="3" xfId="127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 wrapText="1"/>
    </xf>
    <xf numFmtId="0" fontId="6" fillId="0" borderId="4" xfId="91" applyFont="1" applyBorder="1" applyAlignment="1" applyProtection="1">
      <alignment horizontal="center" vertical="center"/>
    </xf>
    <xf numFmtId="0" fontId="9" fillId="0" borderId="4" xfId="84" applyFont="1" applyBorder="1" applyAlignment="1" applyProtection="1">
      <alignment horizontal="center"/>
    </xf>
    <xf numFmtId="0" fontId="6" fillId="0" borderId="4" xfId="84" applyFont="1" applyBorder="1" applyAlignment="1" applyProtection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73" applyFont="1" applyBorder="1" applyAlignment="1">
      <alignment horizontal="center" vertical="center"/>
    </xf>
    <xf numFmtId="0" fontId="7" fillId="0" borderId="4" xfId="73" applyFont="1" applyBorder="1" applyAlignment="1">
      <alignment horizontal="center" vertical="center"/>
    </xf>
    <xf numFmtId="0" fontId="9" fillId="0" borderId="4" xfId="86" applyFont="1" applyBorder="1" applyAlignment="1">
      <alignment horizontal="center" vertical="center" wrapText="1"/>
    </xf>
    <xf numFmtId="0" fontId="9" fillId="0" borderId="4" xfId="88" applyFont="1" applyBorder="1" applyAlignment="1">
      <alignment horizontal="center" vertical="center" wrapText="1"/>
    </xf>
    <xf numFmtId="0" fontId="9" fillId="0" borderId="4" xfId="7" applyFont="1" applyBorder="1" applyAlignment="1">
      <alignment horizontal="center" vertical="center" wrapText="1"/>
    </xf>
    <xf numFmtId="0" fontId="9" fillId="0" borderId="4" xfId="76" applyFont="1" applyBorder="1" applyAlignment="1">
      <alignment horizontal="center" vertical="center" wrapText="1"/>
    </xf>
    <xf numFmtId="0" fontId="9" fillId="0" borderId="4" xfId="98" applyFont="1" applyFill="1" applyBorder="1" applyAlignment="1">
      <alignment horizontal="center" vertical="center"/>
    </xf>
    <xf numFmtId="0" fontId="6" fillId="0" borderId="4" xfId="98" applyFont="1" applyFill="1" applyBorder="1" applyAlignment="1">
      <alignment horizontal="center" vertical="center"/>
    </xf>
    <xf numFmtId="0" fontId="9" fillId="0" borderId="4" xfId="100" applyFont="1" applyFill="1" applyBorder="1" applyAlignment="1">
      <alignment horizontal="center" vertical="center" wrapText="1"/>
    </xf>
    <xf numFmtId="0" fontId="8" fillId="0" borderId="4" xfId="100" applyFont="1" applyBorder="1" applyAlignment="1">
      <alignment horizontal="center" vertical="center" wrapText="1"/>
    </xf>
    <xf numFmtId="0" fontId="9" fillId="0" borderId="4" xfId="125" applyFont="1" applyBorder="1" applyAlignment="1">
      <alignment horizontal="center" vertical="center" wrapText="1"/>
    </xf>
    <xf numFmtId="0" fontId="7" fillId="0" borderId="4" xfId="5" applyFont="1" applyBorder="1" applyAlignment="1">
      <alignment horizontal="center" vertical="center"/>
    </xf>
    <xf numFmtId="0" fontId="9" fillId="0" borderId="4" xfId="126" applyFont="1" applyBorder="1" applyAlignment="1">
      <alignment horizontal="center" vertical="center" wrapText="1"/>
    </xf>
    <xf numFmtId="0" fontId="6" fillId="0" borderId="4" xfId="60" applyFont="1" applyBorder="1" applyAlignment="1">
      <alignment horizontal="center" wrapText="1"/>
    </xf>
    <xf numFmtId="0" fontId="10" fillId="0" borderId="4" xfId="97" applyFont="1" applyBorder="1" applyAlignment="1">
      <alignment horizontal="center"/>
    </xf>
    <xf numFmtId="0" fontId="11" fillId="0" borderId="4" xfId="97" applyFont="1" applyBorder="1" applyAlignment="1">
      <alignment horizontal="center"/>
    </xf>
    <xf numFmtId="49" fontId="11" fillId="0" borderId="4" xfId="99" applyNumberFormat="1" applyFont="1" applyBorder="1" applyAlignment="1">
      <alignment horizontal="center"/>
    </xf>
    <xf numFmtId="49" fontId="12" fillId="0" borderId="4" xfId="99" applyNumberFormat="1" applyFont="1" applyBorder="1" applyAlignment="1">
      <alignment horizontal="center"/>
    </xf>
    <xf numFmtId="0" fontId="10" fillId="0" borderId="4" xfId="103" applyFont="1" applyBorder="1" applyAlignment="1">
      <alignment horizontal="center"/>
    </xf>
    <xf numFmtId="0" fontId="11" fillId="0" borderId="4" xfId="103" applyFont="1" applyBorder="1" applyAlignment="1">
      <alignment horizontal="center"/>
    </xf>
    <xf numFmtId="49" fontId="11" fillId="0" borderId="4" xfId="103" applyNumberFormat="1" applyFont="1" applyBorder="1" applyAlignment="1">
      <alignment horizontal="center"/>
    </xf>
    <xf numFmtId="49" fontId="12" fillId="0" borderId="4" xfId="103" applyNumberFormat="1" applyFont="1" applyBorder="1" applyAlignment="1">
      <alignment horizontal="center"/>
    </xf>
    <xf numFmtId="0" fontId="10" fillId="0" borderId="4" xfId="109" applyFont="1" applyBorder="1" applyAlignment="1">
      <alignment horizontal="center"/>
    </xf>
    <xf numFmtId="0" fontId="11" fillId="0" borderId="4" xfId="109" applyFont="1" applyBorder="1" applyAlignment="1">
      <alignment horizontal="center"/>
    </xf>
    <xf numFmtId="49" fontId="11" fillId="0" borderId="4" xfId="109" applyNumberFormat="1" applyFont="1" applyBorder="1" applyAlignment="1">
      <alignment horizontal="center"/>
    </xf>
    <xf numFmtId="49" fontId="12" fillId="0" borderId="4" xfId="109" applyNumberFormat="1" applyFont="1" applyBorder="1" applyAlignment="1">
      <alignment horizontal="center"/>
    </xf>
    <xf numFmtId="0" fontId="10" fillId="0" borderId="4" xfId="113" applyFont="1" applyBorder="1" applyAlignment="1">
      <alignment horizontal="center"/>
    </xf>
    <xf numFmtId="0" fontId="11" fillId="0" borderId="4" xfId="113" applyFont="1" applyBorder="1" applyAlignment="1">
      <alignment horizontal="center"/>
    </xf>
    <xf numFmtId="49" fontId="11" fillId="0" borderId="4" xfId="113" applyNumberFormat="1" applyFont="1" applyBorder="1" applyAlignment="1">
      <alignment horizontal="center"/>
    </xf>
    <xf numFmtId="49" fontId="12" fillId="0" borderId="4" xfId="113" applyNumberFormat="1" applyFont="1" applyBorder="1" applyAlignment="1">
      <alignment horizontal="center"/>
    </xf>
    <xf numFmtId="0" fontId="12" fillId="0" borderId="4" xfId="117" applyFont="1" applyBorder="1" applyAlignment="1">
      <alignment horizontal="center" vertical="center" wrapText="1"/>
    </xf>
    <xf numFmtId="49" fontId="12" fillId="0" borderId="4" xfId="117" applyNumberFormat="1" applyFont="1" applyBorder="1" applyAlignment="1">
      <alignment horizontal="center" vertical="center" wrapText="1"/>
    </xf>
    <xf numFmtId="0" fontId="12" fillId="0" borderId="4" xfId="110" applyFont="1" applyBorder="1" applyAlignment="1">
      <alignment horizontal="center" vertical="center" wrapText="1"/>
    </xf>
    <xf numFmtId="49" fontId="12" fillId="0" borderId="4" xfId="110" applyNumberFormat="1" applyFont="1" applyBorder="1" applyAlignment="1">
      <alignment horizontal="center" vertical="center" wrapText="1"/>
    </xf>
    <xf numFmtId="0" fontId="12" fillId="0" borderId="4" xfId="114" applyFont="1" applyBorder="1" applyAlignment="1">
      <alignment horizontal="center" vertical="center" wrapText="1"/>
    </xf>
    <xf numFmtId="0" fontId="12" fillId="0" borderId="4" xfId="114" applyFont="1" applyBorder="1" applyAlignment="1">
      <alignment horizontal="center" vertical="center"/>
    </xf>
    <xf numFmtId="49" fontId="12" fillId="0" borderId="4" xfId="114" applyNumberFormat="1" applyFont="1" applyBorder="1" applyAlignment="1">
      <alignment horizontal="center" vertical="center"/>
    </xf>
    <xf numFmtId="49" fontId="12" fillId="0" borderId="4" xfId="114" applyNumberFormat="1" applyFont="1" applyBorder="1" applyAlignment="1">
      <alignment horizontal="center" vertical="center" wrapText="1"/>
    </xf>
    <xf numFmtId="49" fontId="10" fillId="0" borderId="4" xfId="114" applyNumberFormat="1" applyFont="1" applyBorder="1" applyAlignment="1">
      <alignment horizontal="center"/>
    </xf>
    <xf numFmtId="49" fontId="13" fillId="0" borderId="4" xfId="114" applyNumberFormat="1" applyFont="1" applyBorder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14" fillId="0" borderId="4" xfId="0" applyFont="1" applyBorder="1" applyAlignment="1"/>
    <xf numFmtId="0" fontId="9" fillId="0" borderId="4" xfId="124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6" fillId="0" borderId="4" xfId="33" applyFont="1" applyFill="1" applyBorder="1" applyAlignment="1">
      <alignment horizontal="center" vertical="center"/>
    </xf>
    <xf numFmtId="0" fontId="9" fillId="0" borderId="4" xfId="9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49" fontId="11" fillId="0" borderId="4" xfId="101" applyNumberFormat="1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49" fontId="11" fillId="0" borderId="4" xfId="96" applyNumberFormat="1" applyFont="1" applyBorder="1" applyAlignment="1">
      <alignment horizontal="center"/>
    </xf>
    <xf numFmtId="49" fontId="11" fillId="0" borderId="4" xfId="111" applyNumberFormat="1" applyFont="1" applyBorder="1" applyAlignment="1">
      <alignment horizontal="center"/>
    </xf>
    <xf numFmtId="49" fontId="11" fillId="0" borderId="4" xfId="115" applyNumberFormat="1" applyFont="1" applyBorder="1" applyAlignment="1">
      <alignment horizontal="center"/>
    </xf>
  </cellXfs>
  <cellStyles count="128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常规 39" xfId="5"/>
    <cellStyle name="货币" xfId="6" builtinId="4"/>
    <cellStyle name="常规 2 11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_联审表" xfId="14"/>
    <cellStyle name="百分比" xfId="15" builtinId="5"/>
    <cellStyle name="已访问的超链接" xfId="16" builtinId="9"/>
    <cellStyle name="常规 6" xfId="17"/>
    <cellStyle name="注释" xfId="18" builtinId="10"/>
    <cellStyle name="60% - 强调文字颜色 2" xfId="19" builtinId="36"/>
    <cellStyle name="标题 4" xfId="20" builtinId="19"/>
    <cellStyle name="警告文本" xfId="21" builtinId="11"/>
    <cellStyle name="常规 5 2" xfId="22"/>
    <cellStyle name="标题" xfId="23" builtinId="15"/>
    <cellStyle name="常规 12" xfId="24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常规 31" xfId="32"/>
    <cellStyle name="常规 26" xfId="33"/>
    <cellStyle name="计算" xfId="34" builtinId="22"/>
    <cellStyle name="检查单元格" xfId="35" builtinId="23"/>
    <cellStyle name="20% - 强调文字颜色 6" xfId="36" builtinId="50"/>
    <cellStyle name="强调文字颜色 2" xfId="37" builtinId="33"/>
    <cellStyle name="链接单元格" xfId="38" builtinId="24"/>
    <cellStyle name="常规 2 13" xfId="39"/>
    <cellStyle name="汇总" xfId="40" builtinId="25"/>
    <cellStyle name="好" xfId="41" builtinId="26"/>
    <cellStyle name="常规 21" xfId="42"/>
    <cellStyle name="常规 16" xfId="43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强调文字颜色 5" xfId="55" builtinId="45"/>
    <cellStyle name="常规 2 2" xfId="56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常规 2 10" xfId="62"/>
    <cellStyle name="60% - 强调文字颜色 6" xfId="63" builtinId="52"/>
    <cellStyle name="常规 11" xfId="64"/>
    <cellStyle name="常规 13" xfId="65"/>
    <cellStyle name="常规 14" xfId="66"/>
    <cellStyle name="常规 20" xfId="67"/>
    <cellStyle name="常规 15" xfId="68"/>
    <cellStyle name="常规 22" xfId="69"/>
    <cellStyle name="常规 17" xfId="70"/>
    <cellStyle name="常规 23" xfId="71"/>
    <cellStyle name="常规 18" xfId="72"/>
    <cellStyle name="常规 24" xfId="73"/>
    <cellStyle name="常规 19" xfId="74"/>
    <cellStyle name="常规 2" xfId="75"/>
    <cellStyle name="常规 2 12" xfId="76"/>
    <cellStyle name="常规 2 3" xfId="77"/>
    <cellStyle name="常规 2 4" xfId="78"/>
    <cellStyle name="常规 2 5" xfId="79"/>
    <cellStyle name="常规 2 6" xfId="80"/>
    <cellStyle name="常规 2 7" xfId="81"/>
    <cellStyle name="常规 2 8" xfId="82"/>
    <cellStyle name="常规 2 9" xfId="83"/>
    <cellStyle name="常规 30" xfId="84"/>
    <cellStyle name="常规 25" xfId="85"/>
    <cellStyle name="常规 32" xfId="86"/>
    <cellStyle name="常规 27" xfId="87"/>
    <cellStyle name="常规 33" xfId="88"/>
    <cellStyle name="常规 28" xfId="89"/>
    <cellStyle name="常规 34" xfId="90"/>
    <cellStyle name="常规 29" xfId="91"/>
    <cellStyle name="常规 3" xfId="92"/>
    <cellStyle name="常规 3 2" xfId="93"/>
    <cellStyle name="常规 3 3" xfId="94"/>
    <cellStyle name="常规 3 4" xfId="95"/>
    <cellStyle name="常规 40" xfId="96"/>
    <cellStyle name="常规 35" xfId="97"/>
    <cellStyle name="常规 41" xfId="98"/>
    <cellStyle name="常规 36" xfId="99"/>
    <cellStyle name="常规 42" xfId="100"/>
    <cellStyle name="常规 37" xfId="101"/>
    <cellStyle name="常规 43" xfId="102"/>
    <cellStyle name="常规 38" xfId="103"/>
    <cellStyle name="常规 4" xfId="104"/>
    <cellStyle name="常规 4 2" xfId="105"/>
    <cellStyle name="常规 4 3" xfId="106"/>
    <cellStyle name="常规 4 4" xfId="107"/>
    <cellStyle name="常规 50" xfId="108"/>
    <cellStyle name="常规 45" xfId="109"/>
    <cellStyle name="常规 51" xfId="110"/>
    <cellStyle name="常规 46" xfId="111"/>
    <cellStyle name="常规 52" xfId="112"/>
    <cellStyle name="常规 47" xfId="113"/>
    <cellStyle name="常规 53" xfId="114"/>
    <cellStyle name="常规 48" xfId="115"/>
    <cellStyle name="常规 54" xfId="116"/>
    <cellStyle name="常规 49" xfId="117"/>
    <cellStyle name="常规 5" xfId="118"/>
    <cellStyle name="常规 5 3" xfId="119"/>
    <cellStyle name="常规 5 4" xfId="120"/>
    <cellStyle name="常规 6 2" xfId="121"/>
    <cellStyle name="常规 6 3" xfId="122"/>
    <cellStyle name="常规 6 4" xfId="123"/>
    <cellStyle name="常规 7" xfId="124"/>
    <cellStyle name="常规 8" xfId="125"/>
    <cellStyle name="常规 9" xfId="126"/>
    <cellStyle name="常规_莲湖区12批60户联审" xfId="12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G34" sqref="G34"/>
    </sheetView>
  </sheetViews>
  <sheetFormatPr defaultColWidth="9" defaultRowHeight="14.25"/>
  <cols>
    <col min="1" max="5" width="9" style="2"/>
    <col min="6" max="6" width="25.125" style="3" customWidth="1"/>
    <col min="7" max="7" width="40" style="2" customWidth="1"/>
    <col min="8" max="8" width="42.75" style="2" customWidth="1"/>
    <col min="9" max="16384" width="9" style="2"/>
  </cols>
  <sheetData>
    <row r="1" ht="31.5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2.5" spans="1:10">
      <c r="A2" s="6" t="s">
        <v>1</v>
      </c>
      <c r="B2" s="7"/>
      <c r="C2" s="7"/>
      <c r="D2" s="7"/>
      <c r="E2" s="7"/>
      <c r="F2" s="8"/>
      <c r="G2" s="7"/>
      <c r="H2" s="7"/>
      <c r="I2" s="7"/>
      <c r="J2" s="7"/>
    </row>
    <row r="3" ht="54" spans="1:11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60" t="s">
        <v>11</v>
      </c>
      <c r="K3" s="61" t="s">
        <v>12</v>
      </c>
    </row>
    <row r="4" spans="1:11">
      <c r="A4" s="11">
        <v>1</v>
      </c>
      <c r="B4" s="12" t="s">
        <v>13</v>
      </c>
      <c r="C4" s="13" t="s">
        <v>14</v>
      </c>
      <c r="D4" s="13" t="s">
        <v>15</v>
      </c>
      <c r="E4" s="13" t="s">
        <v>16</v>
      </c>
      <c r="F4" s="14" t="s">
        <v>17</v>
      </c>
      <c r="G4" s="15" t="s">
        <v>18</v>
      </c>
      <c r="H4" s="15" t="s">
        <v>19</v>
      </c>
      <c r="I4" s="11">
        <f>33600/12</f>
        <v>2800</v>
      </c>
      <c r="J4" s="62" t="s">
        <v>20</v>
      </c>
      <c r="K4" s="63" t="s">
        <v>21</v>
      </c>
    </row>
    <row r="5" spans="1:11">
      <c r="A5" s="11"/>
      <c r="B5" s="12" t="s">
        <v>22</v>
      </c>
      <c r="C5" s="16" t="s">
        <v>23</v>
      </c>
      <c r="D5" s="16" t="s">
        <v>24</v>
      </c>
      <c r="E5" s="12" t="s">
        <v>25</v>
      </c>
      <c r="F5" s="14" t="s">
        <v>26</v>
      </c>
      <c r="G5" s="15" t="s">
        <v>18</v>
      </c>
      <c r="H5" s="17" t="s">
        <v>27</v>
      </c>
      <c r="I5" s="11">
        <f>42000/12</f>
        <v>3500</v>
      </c>
      <c r="J5" s="62" t="s">
        <v>20</v>
      </c>
      <c r="K5" s="63"/>
    </row>
    <row r="6" spans="1:11">
      <c r="A6" s="11"/>
      <c r="B6" s="12" t="s">
        <v>28</v>
      </c>
      <c r="C6" s="16" t="s">
        <v>29</v>
      </c>
      <c r="D6" s="16" t="s">
        <v>24</v>
      </c>
      <c r="E6" s="12" t="s">
        <v>30</v>
      </c>
      <c r="F6" s="14" t="s">
        <v>31</v>
      </c>
      <c r="G6" s="18" t="s">
        <v>32</v>
      </c>
      <c r="H6" s="15" t="s">
        <v>19</v>
      </c>
      <c r="I6" s="11"/>
      <c r="J6" s="62" t="s">
        <v>33</v>
      </c>
      <c r="K6" s="63"/>
    </row>
    <row r="7" spans="1:11">
      <c r="A7" s="19">
        <v>2</v>
      </c>
      <c r="B7" s="19" t="s">
        <v>13</v>
      </c>
      <c r="C7" s="13" t="s">
        <v>34</v>
      </c>
      <c r="D7" s="13" t="s">
        <v>24</v>
      </c>
      <c r="E7" s="13" t="s">
        <v>16</v>
      </c>
      <c r="F7" s="14" t="s">
        <v>35</v>
      </c>
      <c r="G7" s="15" t="s">
        <v>36</v>
      </c>
      <c r="H7" s="15" t="s">
        <v>37</v>
      </c>
      <c r="I7" s="19">
        <f>37440/12</f>
        <v>3120</v>
      </c>
      <c r="J7" s="62" t="s">
        <v>20</v>
      </c>
      <c r="K7" s="63" t="s">
        <v>21</v>
      </c>
    </row>
    <row r="8" spans="1:11">
      <c r="A8" s="19"/>
      <c r="B8" s="12" t="s">
        <v>22</v>
      </c>
      <c r="C8" s="19" t="s">
        <v>38</v>
      </c>
      <c r="D8" s="19" t="s">
        <v>15</v>
      </c>
      <c r="E8" s="19" t="s">
        <v>25</v>
      </c>
      <c r="F8" s="14" t="s">
        <v>39</v>
      </c>
      <c r="G8" s="19" t="s">
        <v>40</v>
      </c>
      <c r="H8" s="15" t="s">
        <v>37</v>
      </c>
      <c r="I8" s="19">
        <f>36000/12</f>
        <v>3000</v>
      </c>
      <c r="J8" s="62" t="s">
        <v>20</v>
      </c>
      <c r="K8" s="63"/>
    </row>
    <row r="9" spans="1:11">
      <c r="A9" s="19"/>
      <c r="B9" s="12" t="s">
        <v>28</v>
      </c>
      <c r="C9" s="19" t="s">
        <v>41</v>
      </c>
      <c r="D9" s="19" t="s">
        <v>24</v>
      </c>
      <c r="E9" s="19" t="s">
        <v>30</v>
      </c>
      <c r="F9" s="14" t="s">
        <v>42</v>
      </c>
      <c r="G9" s="19"/>
      <c r="H9" s="15" t="s">
        <v>37</v>
      </c>
      <c r="I9" s="19"/>
      <c r="J9" s="62" t="s">
        <v>33</v>
      </c>
      <c r="K9" s="63"/>
    </row>
    <row r="10" s="1" customFormat="1" ht="22.5" customHeight="1" spans="1:11">
      <c r="A10" s="20">
        <v>3</v>
      </c>
      <c r="B10" s="21" t="s">
        <v>13</v>
      </c>
      <c r="C10" s="22" t="s">
        <v>43</v>
      </c>
      <c r="D10" s="22" t="s">
        <v>24</v>
      </c>
      <c r="E10" s="21" t="s">
        <v>16</v>
      </c>
      <c r="F10" s="14" t="s">
        <v>44</v>
      </c>
      <c r="G10" s="23" t="s">
        <v>45</v>
      </c>
      <c r="H10" s="23" t="s">
        <v>46</v>
      </c>
      <c r="I10" s="64">
        <f>21600/12</f>
        <v>1800</v>
      </c>
      <c r="J10" s="65" t="s">
        <v>47</v>
      </c>
      <c r="K10" s="66" t="s">
        <v>48</v>
      </c>
    </row>
    <row r="11" s="1" customFormat="1" spans="1:11">
      <c r="A11" s="19">
        <v>4</v>
      </c>
      <c r="B11" s="19" t="s">
        <v>13</v>
      </c>
      <c r="C11" s="24" t="s">
        <v>49</v>
      </c>
      <c r="D11" s="24" t="s">
        <v>15</v>
      </c>
      <c r="E11" s="19" t="s">
        <v>16</v>
      </c>
      <c r="F11" s="14" t="s">
        <v>50</v>
      </c>
      <c r="G11" s="25" t="s">
        <v>51</v>
      </c>
      <c r="H11" s="25" t="s">
        <v>52</v>
      </c>
      <c r="I11" s="19">
        <f>25200/12</f>
        <v>2100</v>
      </c>
      <c r="J11" s="65" t="s">
        <v>47</v>
      </c>
      <c r="K11" s="66" t="s">
        <v>48</v>
      </c>
    </row>
    <row r="12" spans="1:11">
      <c r="A12" s="11">
        <v>5</v>
      </c>
      <c r="B12" s="12" t="s">
        <v>13</v>
      </c>
      <c r="C12" s="13" t="s">
        <v>53</v>
      </c>
      <c r="D12" s="13" t="s">
        <v>15</v>
      </c>
      <c r="E12" s="12" t="s">
        <v>16</v>
      </c>
      <c r="F12" s="14" t="s">
        <v>54</v>
      </c>
      <c r="G12" s="15" t="s">
        <v>55</v>
      </c>
      <c r="H12" s="15" t="s">
        <v>56</v>
      </c>
      <c r="I12" s="11">
        <f>31200/12</f>
        <v>2600</v>
      </c>
      <c r="J12" s="13" t="s">
        <v>33</v>
      </c>
      <c r="K12" s="67" t="s">
        <v>21</v>
      </c>
    </row>
    <row r="13" spans="1:11">
      <c r="A13" s="11">
        <v>6</v>
      </c>
      <c r="B13" s="12" t="s">
        <v>13</v>
      </c>
      <c r="C13" s="26" t="s">
        <v>57</v>
      </c>
      <c r="D13" s="27" t="s">
        <v>24</v>
      </c>
      <c r="E13" s="19" t="s">
        <v>16</v>
      </c>
      <c r="F13" s="14" t="s">
        <v>58</v>
      </c>
      <c r="G13" s="28" t="s">
        <v>59</v>
      </c>
      <c r="H13" s="29" t="s">
        <v>60</v>
      </c>
      <c r="I13" s="11">
        <f>57600/12</f>
        <v>4800</v>
      </c>
      <c r="J13" s="62" t="s">
        <v>20</v>
      </c>
      <c r="K13" s="63" t="s">
        <v>61</v>
      </c>
    </row>
    <row r="14" spans="1:11">
      <c r="A14" s="11"/>
      <c r="B14" s="12" t="s">
        <v>22</v>
      </c>
      <c r="C14" s="26" t="s">
        <v>62</v>
      </c>
      <c r="D14" s="27" t="s">
        <v>15</v>
      </c>
      <c r="E14" s="19" t="s">
        <v>25</v>
      </c>
      <c r="F14" s="14" t="s">
        <v>63</v>
      </c>
      <c r="G14" s="28" t="s">
        <v>64</v>
      </c>
      <c r="H14" s="29" t="s">
        <v>65</v>
      </c>
      <c r="I14" s="11"/>
      <c r="J14" s="62" t="s">
        <v>20</v>
      </c>
      <c r="K14" s="63"/>
    </row>
    <row r="15" spans="1:11">
      <c r="A15" s="11"/>
      <c r="B15" s="12" t="s">
        <v>28</v>
      </c>
      <c r="C15" s="26" t="s">
        <v>66</v>
      </c>
      <c r="D15" s="27" t="s">
        <v>15</v>
      </c>
      <c r="E15" s="19" t="s">
        <v>30</v>
      </c>
      <c r="F15" s="14" t="s">
        <v>67</v>
      </c>
      <c r="G15" s="28"/>
      <c r="H15" s="29" t="s">
        <v>68</v>
      </c>
      <c r="I15" s="11"/>
      <c r="J15" s="62" t="s">
        <v>33</v>
      </c>
      <c r="K15" s="63"/>
    </row>
    <row r="16" spans="1:11">
      <c r="A16" s="11">
        <v>7</v>
      </c>
      <c r="B16" s="12" t="s">
        <v>13</v>
      </c>
      <c r="C16" s="12" t="s">
        <v>69</v>
      </c>
      <c r="D16" s="12" t="s">
        <v>15</v>
      </c>
      <c r="E16" s="12" t="s">
        <v>16</v>
      </c>
      <c r="F16" s="14" t="s">
        <v>70</v>
      </c>
      <c r="G16" s="12" t="s">
        <v>71</v>
      </c>
      <c r="H16" s="12" t="s">
        <v>72</v>
      </c>
      <c r="I16" s="11">
        <f>23700/12</f>
        <v>1975</v>
      </c>
      <c r="J16" s="12" t="s">
        <v>33</v>
      </c>
      <c r="K16" s="63" t="s">
        <v>73</v>
      </c>
    </row>
    <row r="17" spans="1:11">
      <c r="A17" s="11">
        <v>8</v>
      </c>
      <c r="B17" s="12" t="s">
        <v>13</v>
      </c>
      <c r="C17" s="12" t="s">
        <v>74</v>
      </c>
      <c r="D17" s="12" t="s">
        <v>15</v>
      </c>
      <c r="E17" s="12" t="s">
        <v>16</v>
      </c>
      <c r="F17" s="14" t="s">
        <v>75</v>
      </c>
      <c r="G17" s="12" t="s">
        <v>71</v>
      </c>
      <c r="H17" s="12" t="s">
        <v>72</v>
      </c>
      <c r="I17" s="11">
        <f>23700/12</f>
        <v>1975</v>
      </c>
      <c r="J17" s="12" t="s">
        <v>33</v>
      </c>
      <c r="K17" s="63" t="s">
        <v>73</v>
      </c>
    </row>
    <row r="18" spans="1:11">
      <c r="A18" s="11">
        <v>9</v>
      </c>
      <c r="B18" s="12" t="s">
        <v>13</v>
      </c>
      <c r="C18" s="30" t="s">
        <v>76</v>
      </c>
      <c r="D18" s="30" t="s">
        <v>15</v>
      </c>
      <c r="E18" s="31" t="s">
        <v>16</v>
      </c>
      <c r="F18" s="14" t="s">
        <v>77</v>
      </c>
      <c r="G18" s="32" t="s">
        <v>78</v>
      </c>
      <c r="H18" s="33" t="s">
        <v>79</v>
      </c>
      <c r="I18" s="11">
        <f>26400/12</f>
        <v>2200</v>
      </c>
      <c r="J18" s="62" t="s">
        <v>47</v>
      </c>
      <c r="K18" s="67" t="s">
        <v>80</v>
      </c>
    </row>
    <row r="19" spans="1:11">
      <c r="A19" s="34">
        <v>10</v>
      </c>
      <c r="B19" s="35" t="s">
        <v>13</v>
      </c>
      <c r="C19" s="35" t="s">
        <v>81</v>
      </c>
      <c r="D19" s="35" t="s">
        <v>15</v>
      </c>
      <c r="E19" s="19" t="s">
        <v>16</v>
      </c>
      <c r="F19" s="14" t="s">
        <v>82</v>
      </c>
      <c r="G19" s="36" t="s">
        <v>83</v>
      </c>
      <c r="H19" s="37" t="s">
        <v>84</v>
      </c>
      <c r="I19" s="68">
        <f>1920</f>
        <v>1920</v>
      </c>
      <c r="J19" s="69" t="s">
        <v>20</v>
      </c>
      <c r="K19" s="70" t="s">
        <v>85</v>
      </c>
    </row>
    <row r="20" spans="1:11">
      <c r="A20" s="34"/>
      <c r="B20" s="35" t="s">
        <v>22</v>
      </c>
      <c r="C20" s="35" t="s">
        <v>86</v>
      </c>
      <c r="D20" s="35" t="s">
        <v>24</v>
      </c>
      <c r="E20" s="19" t="s">
        <v>25</v>
      </c>
      <c r="F20" s="14" t="s">
        <v>87</v>
      </c>
      <c r="G20" s="36" t="s">
        <v>88</v>
      </c>
      <c r="H20" s="37" t="s">
        <v>84</v>
      </c>
      <c r="I20" s="68"/>
      <c r="J20" s="69" t="s">
        <v>20</v>
      </c>
      <c r="K20" s="68"/>
    </row>
    <row r="21" ht="15" spans="1:11">
      <c r="A21" s="38">
        <v>11</v>
      </c>
      <c r="B21" s="39" t="s">
        <v>13</v>
      </c>
      <c r="C21" s="39" t="s">
        <v>89</v>
      </c>
      <c r="D21" s="39" t="s">
        <v>15</v>
      </c>
      <c r="E21" s="39" t="s">
        <v>16</v>
      </c>
      <c r="F21" s="14" t="s">
        <v>90</v>
      </c>
      <c r="G21" s="40" t="s">
        <v>64</v>
      </c>
      <c r="H21" s="41" t="s">
        <v>91</v>
      </c>
      <c r="I21" s="68">
        <f>12000/12</f>
        <v>1000</v>
      </c>
      <c r="J21" s="71" t="s">
        <v>20</v>
      </c>
      <c r="K21" s="70" t="s">
        <v>85</v>
      </c>
    </row>
    <row r="22" spans="1:11">
      <c r="A22" s="38"/>
      <c r="B22" s="39" t="s">
        <v>92</v>
      </c>
      <c r="C22" s="39" t="s">
        <v>93</v>
      </c>
      <c r="D22" s="39" t="s">
        <v>24</v>
      </c>
      <c r="E22" s="39" t="s">
        <v>25</v>
      </c>
      <c r="F22" s="14" t="s">
        <v>94</v>
      </c>
      <c r="G22" s="40" t="s">
        <v>95</v>
      </c>
      <c r="H22" s="41" t="s">
        <v>96</v>
      </c>
      <c r="I22" s="68">
        <f>55000/12</f>
        <v>4583.33333333333</v>
      </c>
      <c r="J22" s="71" t="s">
        <v>20</v>
      </c>
      <c r="K22" s="68"/>
    </row>
    <row r="23" ht="15" spans="1:11">
      <c r="A23" s="38"/>
      <c r="B23" s="39" t="s">
        <v>97</v>
      </c>
      <c r="C23" s="39" t="s">
        <v>98</v>
      </c>
      <c r="D23" s="39" t="s">
        <v>24</v>
      </c>
      <c r="E23" s="39" t="s">
        <v>30</v>
      </c>
      <c r="F23" s="14" t="s">
        <v>99</v>
      </c>
      <c r="G23" s="40" t="s">
        <v>64</v>
      </c>
      <c r="H23" s="41" t="s">
        <v>91</v>
      </c>
      <c r="I23" s="68"/>
      <c r="J23" s="71" t="s">
        <v>33</v>
      </c>
      <c r="K23" s="68"/>
    </row>
    <row r="24" ht="15" spans="1:11">
      <c r="A24" s="42">
        <v>12</v>
      </c>
      <c r="B24" s="43" t="s">
        <v>13</v>
      </c>
      <c r="C24" s="43" t="s">
        <v>100</v>
      </c>
      <c r="D24" s="43" t="s">
        <v>24</v>
      </c>
      <c r="E24" s="43" t="s">
        <v>16</v>
      </c>
      <c r="F24" s="14" t="s">
        <v>101</v>
      </c>
      <c r="G24" s="44" t="s">
        <v>102</v>
      </c>
      <c r="H24" s="45" t="s">
        <v>91</v>
      </c>
      <c r="I24" s="68">
        <f>45000/12</f>
        <v>3750</v>
      </c>
      <c r="J24" s="72" t="s">
        <v>20</v>
      </c>
      <c r="K24" s="70" t="s">
        <v>85</v>
      </c>
    </row>
    <row r="25" spans="1:11">
      <c r="A25" s="42"/>
      <c r="B25" s="43" t="s">
        <v>92</v>
      </c>
      <c r="C25" s="43" t="s">
        <v>103</v>
      </c>
      <c r="D25" s="43" t="s">
        <v>15</v>
      </c>
      <c r="E25" s="43" t="s">
        <v>25</v>
      </c>
      <c r="F25" s="14" t="s">
        <v>104</v>
      </c>
      <c r="G25" s="44" t="s">
        <v>64</v>
      </c>
      <c r="H25" s="45" t="s">
        <v>105</v>
      </c>
      <c r="I25" s="68"/>
      <c r="J25" s="72" t="s">
        <v>20</v>
      </c>
      <c r="K25" s="68"/>
    </row>
    <row r="26" spans="1:11">
      <c r="A26" s="42"/>
      <c r="B26" s="43" t="s">
        <v>97</v>
      </c>
      <c r="C26" s="43" t="s">
        <v>106</v>
      </c>
      <c r="D26" s="43" t="s">
        <v>15</v>
      </c>
      <c r="E26" s="43" t="s">
        <v>30</v>
      </c>
      <c r="F26" s="14" t="s">
        <v>107</v>
      </c>
      <c r="G26" s="44" t="s">
        <v>64</v>
      </c>
      <c r="H26" s="45" t="s">
        <v>105</v>
      </c>
      <c r="I26" s="68"/>
      <c r="J26" s="72" t="s">
        <v>33</v>
      </c>
      <c r="K26" s="68"/>
    </row>
    <row r="27" ht="15" spans="1:11">
      <c r="A27" s="46">
        <v>13</v>
      </c>
      <c r="B27" s="47" t="s">
        <v>13</v>
      </c>
      <c r="C27" s="47" t="s">
        <v>108</v>
      </c>
      <c r="D27" s="47" t="s">
        <v>24</v>
      </c>
      <c r="E27" s="47" t="s">
        <v>16</v>
      </c>
      <c r="F27" s="14" t="s">
        <v>109</v>
      </c>
      <c r="G27" s="48" t="s">
        <v>110</v>
      </c>
      <c r="H27" s="49" t="s">
        <v>91</v>
      </c>
      <c r="I27" s="68">
        <f>30000/12</f>
        <v>2500</v>
      </c>
      <c r="J27" s="73" t="s">
        <v>33</v>
      </c>
      <c r="K27" s="70" t="s">
        <v>85</v>
      </c>
    </row>
    <row r="28" spans="1:11">
      <c r="A28" s="50">
        <v>14</v>
      </c>
      <c r="B28" s="50" t="s">
        <v>13</v>
      </c>
      <c r="C28" s="51" t="s">
        <v>111</v>
      </c>
      <c r="D28" s="51" t="s">
        <v>24</v>
      </c>
      <c r="E28" s="51" t="s">
        <v>16</v>
      </c>
      <c r="F28" s="14" t="s">
        <v>112</v>
      </c>
      <c r="G28" s="51" t="s">
        <v>113</v>
      </c>
      <c r="H28" s="51" t="s">
        <v>114</v>
      </c>
      <c r="I28" s="68">
        <f>27000/12</f>
        <v>2250</v>
      </c>
      <c r="J28" s="73" t="s">
        <v>33</v>
      </c>
      <c r="K28" s="70" t="s">
        <v>85</v>
      </c>
    </row>
    <row r="29" spans="1:11">
      <c r="A29" s="52">
        <v>15</v>
      </c>
      <c r="B29" s="52" t="s">
        <v>13</v>
      </c>
      <c r="C29" s="53" t="s">
        <v>115</v>
      </c>
      <c r="D29" s="53" t="s">
        <v>15</v>
      </c>
      <c r="E29" s="53" t="s">
        <v>16</v>
      </c>
      <c r="F29" s="14" t="s">
        <v>116</v>
      </c>
      <c r="G29" s="53" t="s">
        <v>117</v>
      </c>
      <c r="H29" s="53" t="s">
        <v>114</v>
      </c>
      <c r="I29" s="68">
        <f>28800/12</f>
        <v>2400</v>
      </c>
      <c r="J29" s="73" t="s">
        <v>33</v>
      </c>
      <c r="K29" s="70" t="s">
        <v>85</v>
      </c>
    </row>
    <row r="30" ht="15" spans="1:11">
      <c r="A30" s="54">
        <v>16</v>
      </c>
      <c r="B30" s="55" t="s">
        <v>13</v>
      </c>
      <c r="C30" s="56" t="s">
        <v>118</v>
      </c>
      <c r="D30" s="56" t="s">
        <v>15</v>
      </c>
      <c r="E30" s="57" t="s">
        <v>16</v>
      </c>
      <c r="F30" s="14" t="s">
        <v>119</v>
      </c>
      <c r="G30" s="58" t="s">
        <v>64</v>
      </c>
      <c r="H30" s="59" t="s">
        <v>114</v>
      </c>
      <c r="I30" s="68"/>
      <c r="J30" s="72" t="s">
        <v>20</v>
      </c>
      <c r="K30" s="70" t="s">
        <v>85</v>
      </c>
    </row>
    <row r="31" spans="1:11">
      <c r="A31" s="54"/>
      <c r="B31" s="55" t="s">
        <v>22</v>
      </c>
      <c r="C31" s="56" t="s">
        <v>120</v>
      </c>
      <c r="D31" s="56" t="s">
        <v>24</v>
      </c>
      <c r="E31" s="57" t="s">
        <v>25</v>
      </c>
      <c r="F31" s="14" t="s">
        <v>121</v>
      </c>
      <c r="G31" s="56" t="s">
        <v>122</v>
      </c>
      <c r="H31" s="56" t="s">
        <v>123</v>
      </c>
      <c r="I31" s="68">
        <f>42000/12</f>
        <v>3500</v>
      </c>
      <c r="J31" s="72" t="s">
        <v>20</v>
      </c>
      <c r="K31" s="68"/>
    </row>
    <row r="32" spans="1:11">
      <c r="A32" s="54"/>
      <c r="B32" s="55" t="s">
        <v>28</v>
      </c>
      <c r="C32" s="56" t="s">
        <v>124</v>
      </c>
      <c r="D32" s="56" t="s">
        <v>24</v>
      </c>
      <c r="E32" s="57" t="s">
        <v>30</v>
      </c>
      <c r="F32" s="14" t="s">
        <v>125</v>
      </c>
      <c r="G32" s="56" t="s">
        <v>64</v>
      </c>
      <c r="H32" s="56" t="s">
        <v>123</v>
      </c>
      <c r="I32" s="68"/>
      <c r="J32" s="72" t="s">
        <v>33</v>
      </c>
      <c r="K32" s="68"/>
    </row>
  </sheetData>
  <mergeCells count="16">
    <mergeCell ref="A1:J1"/>
    <mergeCell ref="A2:J2"/>
    <mergeCell ref="A4:A6"/>
    <mergeCell ref="A7:A9"/>
    <mergeCell ref="A13:A15"/>
    <mergeCell ref="A19:A20"/>
    <mergeCell ref="A21:A23"/>
    <mergeCell ref="A24:A26"/>
    <mergeCell ref="A30:A32"/>
    <mergeCell ref="K4:K6"/>
    <mergeCell ref="K7:K9"/>
    <mergeCell ref="K13:K15"/>
    <mergeCell ref="K19:K20"/>
    <mergeCell ref="K21:K23"/>
    <mergeCell ref="K24:K26"/>
    <mergeCell ref="K30:K3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Administrator</cp:lastModifiedBy>
  <dcterms:created xsi:type="dcterms:W3CDTF">2017-10-27T02:46:00Z</dcterms:created>
  <dcterms:modified xsi:type="dcterms:W3CDTF">2018-09-14T09:17:39Z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