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<sst xmlns="http://schemas.openxmlformats.org/spreadsheetml/2006/main" count="144">
  <si>
    <t>西安市保障性住房（经适房）资格联审信息表第000批（原表）</t>
  </si>
  <si>
    <t>基本信息（未央区第 150 批 共 15 户，计 35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</si>
  <si>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</si>
  <si>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</si>
  <si>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</si>
  <si>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</si>
  <si>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</si>
  <si>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</si>
  <si>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</si>
  <si>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</si>
  <si>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</si>
  <si>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</si>
  <si>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</si>
  <si>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</si>
  <si>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赵钊</t>
  </si>
  <si>
    <t>女</t>
  </si>
  <si>
    <t>本人</t>
  </si>
  <si>
    <t>610528****05266668</t>
  </si>
  <si>
    <t>上海中智项目外包咨询服务公司</t>
  </si>
  <si>
    <t>西安市未央区草滩100号</t>
  </si>
  <si>
    <t>已婚</t>
  </si>
  <si>
    <t>草滩</t>
  </si>
  <si>
    <t>成员1</t>
  </si>
  <si>
    <t>张文禄</t>
  </si>
  <si>
    <t>男</t>
  </si>
  <si>
    <t>配偶</t>
  </si>
  <si>
    <t>610528****03256618</t>
  </si>
  <si>
    <t>明威特裤股份有限公司</t>
  </si>
  <si>
    <t>陕西省富平县曹村镇大渠村三组</t>
  </si>
  <si>
    <t>成员2</t>
  </si>
  <si>
    <t>张语诺</t>
  </si>
  <si>
    <t>子女</t>
  </si>
  <si>
    <t>610528****03066628</t>
  </si>
  <si>
    <t>未婚</t>
  </si>
  <si>
    <t>崔转转</t>
  </si>
  <si>
    <t xml:space="preserve">本人 </t>
  </si>
  <si>
    <t>612729****05102145</t>
  </si>
  <si>
    <t>无业</t>
  </si>
  <si>
    <t>未央区未央宫街道青门新区</t>
  </si>
  <si>
    <t>未央宫</t>
  </si>
  <si>
    <t>王小邦</t>
  </si>
  <si>
    <t>612729****02130952</t>
  </si>
  <si>
    <t>帮人跑业务</t>
  </si>
  <si>
    <t>榆林市佳县刘山乡郭家圪崂村</t>
  </si>
  <si>
    <t>王逸宸</t>
  </si>
  <si>
    <t>610828****0515091X</t>
  </si>
  <si>
    <t>宁变娥</t>
  </si>
  <si>
    <t>610526****02094027</t>
  </si>
  <si>
    <t>紫珊瑚装饰工程有限公司</t>
  </si>
  <si>
    <t>张聪</t>
  </si>
  <si>
    <t>612127****04092267</t>
  </si>
  <si>
    <t>新华保险未央支公司</t>
  </si>
  <si>
    <t>郝明雄</t>
  </si>
  <si>
    <t>610323****01280015</t>
  </si>
  <si>
    <t>陕西恒丰天泽置业有限公司</t>
  </si>
  <si>
    <t>宝鸡市岐山县凤鸣镇等家堡</t>
  </si>
  <si>
    <t>郝博霖</t>
  </si>
  <si>
    <t>610323****12180017</t>
  </si>
  <si>
    <t>无</t>
  </si>
  <si>
    <t>成员3</t>
  </si>
  <si>
    <t>郝博远</t>
  </si>
  <si>
    <t>610323****01300038</t>
  </si>
  <si>
    <t>李云平</t>
  </si>
  <si>
    <t>610525****08020451</t>
  </si>
  <si>
    <t>西安丽源物业有限公司</t>
  </si>
  <si>
    <t>杨亚婷</t>
  </si>
  <si>
    <t>610525****03040026</t>
  </si>
  <si>
    <t>未央区未央宫延长石油社区</t>
  </si>
  <si>
    <t>王磊</t>
  </si>
  <si>
    <t>610528****0322187X</t>
  </si>
  <si>
    <t>陕西德仁有限公司</t>
  </si>
  <si>
    <t>陕西省富平县淡村镇</t>
  </si>
  <si>
    <t>王雨旸</t>
  </si>
  <si>
    <t>610528****10071822</t>
  </si>
  <si>
    <t>儿童</t>
  </si>
  <si>
    <t>胡强</t>
  </si>
  <si>
    <t>610124****03140018</t>
  </si>
  <si>
    <t>西安经开区伊蔻洗衣店</t>
  </si>
  <si>
    <t>韩雪婷</t>
  </si>
  <si>
    <t>610124****10240022</t>
  </si>
  <si>
    <t>西安南天电脑有限公司</t>
  </si>
  <si>
    <t>周至县二曲镇镇东村第八村民小组</t>
  </si>
  <si>
    <t>胡欣语</t>
  </si>
  <si>
    <t>610124****01200024</t>
  </si>
  <si>
    <t>解晓波</t>
  </si>
  <si>
    <t>612501****10115930</t>
  </si>
  <si>
    <t>西安爱车网电子商务有限公司</t>
  </si>
  <si>
    <t>谭家派出所</t>
  </si>
  <si>
    <t>谭家</t>
  </si>
  <si>
    <t>陈婷</t>
  </si>
  <si>
    <t>350103****08284527</t>
  </si>
  <si>
    <t>福州市台江区排尾新村36座208单元</t>
  </si>
  <si>
    <t>荆翠</t>
  </si>
  <si>
    <t>610629****06291926</t>
  </si>
  <si>
    <t>未央区石化大道外远汽车检测公司</t>
  </si>
  <si>
    <t>未央区朱宏路北段98号</t>
  </si>
  <si>
    <t>汉城</t>
  </si>
  <si>
    <t>任志裕</t>
  </si>
  <si>
    <t>612732****10190012</t>
  </si>
  <si>
    <t>陕西省榆林市子洲县双湖峪镇宋家沟村</t>
  </si>
  <si>
    <t>任星茹</t>
  </si>
  <si>
    <t>610831****01260026</t>
  </si>
  <si>
    <t>李文华</t>
  </si>
  <si>
    <t>610112****01080018</t>
  </si>
  <si>
    <t>中国航发动力有限公司</t>
  </si>
  <si>
    <t>西安市未央区谭家街办西航南苑</t>
  </si>
  <si>
    <t>徐家湾</t>
  </si>
  <si>
    <t>周守连</t>
  </si>
  <si>
    <t>510522****12011625</t>
  </si>
  <si>
    <t>四川省合江区自宋乡梨家湾</t>
  </si>
  <si>
    <t>李周珍</t>
  </si>
  <si>
    <t>610112****08072024</t>
  </si>
  <si>
    <t>西安市第六十二中考</t>
  </si>
  <si>
    <t>张峰超</t>
  </si>
  <si>
    <t>610121****02192191</t>
  </si>
  <si>
    <t>西安核设备有限公司</t>
  </si>
  <si>
    <t>西安市未央区渭滨街19号18楼2单元6层2号</t>
  </si>
  <si>
    <t>陈思思</t>
  </si>
  <si>
    <t>610404****04243520</t>
  </si>
  <si>
    <t>张皓思</t>
  </si>
  <si>
    <t>610116****05102194</t>
  </si>
  <si>
    <t>薛帅</t>
  </si>
  <si>
    <t>612630****04260619</t>
  </si>
  <si>
    <t>海鸿达（北京）餐饮管理有限公司西安第六分公司</t>
  </si>
  <si>
    <t>陕西省西安市未央区凤城二路9号</t>
  </si>
  <si>
    <t>薛元仟</t>
  </si>
  <si>
    <t>500228****05220911</t>
  </si>
  <si>
    <t>西安市未央区渭滨街19号11楼2单元4层5号</t>
  </si>
  <si>
    <t>曹银银</t>
  </si>
  <si>
    <t>610222****01200121</t>
  </si>
  <si>
    <t>陕西省铜川市宜君县彭镇杜村冯家洼组8号</t>
  </si>
  <si>
    <t>薛裕凡</t>
  </si>
  <si>
    <t>610112****07302014</t>
  </si>
  <si>
    <t>赵杰</t>
  </si>
  <si>
    <t>610582****0806051X</t>
  </si>
  <si>
    <t>陕西骏德山川教育科技有限公司</t>
  </si>
  <si>
    <r>
      <rPr>
        <sz val="12"/>
        <color rgb="FF000000"/>
        <rFont val="宋体"/>
        <charset val="134"/>
        <scheme val="minor"/>
      </rPr>
      <t>未央区御井路1</t>
    </r>
    <r>
      <rPr>
        <sz val="12"/>
        <color rgb="FF000000"/>
        <rFont val="宋体"/>
        <charset val="134"/>
        <scheme val="minor"/>
      </rPr>
      <t>555号4栋1单元5层1号</t>
    </r>
  </si>
  <si>
    <t>大明宫</t>
  </si>
  <si>
    <t>罗雅敏</t>
  </si>
  <si>
    <t>610112****06280526</t>
  </si>
  <si>
    <t>优益家房产中介</t>
  </si>
  <si>
    <t>陕重社区</t>
  </si>
  <si>
    <t xml:space="preserve">未婚 </t>
  </si>
  <si>
    <t>辛家庙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</si>
</sst>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5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0"/>
      <color indexed="8"/>
      <name val="Arial"/>
      <charset val="134"/>
    </font>
    <font>
      <b/>
      <sz val="12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color theme="0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18"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6" fillId="6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30" fillId="0" borderId="0" applyFont="0" applyFill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41" fontId="3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8" fillId="10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0" fontId="31" fillId="0" borderId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0" fillId="15" borderId="11" applyNumberFormat="0" applyFont="0" applyAlignment="0" applyProtection="0">
      <alignment vertical="center"/>
    </xf>
    <xf numFmtId="0" fontId="31" fillId="0" borderId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0" borderId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1" fillId="0" borderId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3" fillId="0" borderId="0">
      <alignment vertical="center"/>
    </xf>
    <xf numFmtId="0" fontId="20" fillId="0" borderId="0"/>
    <xf numFmtId="0" fontId="40" fillId="9" borderId="10" applyNumberFormat="0" applyAlignment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42" fillId="9" borderId="7" applyNumberFormat="0" applyAlignment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49" fillId="18" borderId="12" applyNumberFormat="0" applyAlignment="0" applyProtection="0">
      <alignment vertical="center"/>
    </xf>
    <xf numFmtId="0" fontId="31" fillId="0" borderId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7" fillId="16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33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0" fillId="0" borderId="0">
      <alignment vertical="center"/>
    </xf>
    <xf numFmtId="0" fontId="31" fillId="0" borderId="0" applyProtection="0">
      <alignment vertical="center"/>
    </xf>
    <xf numFmtId="0" fontId="20" fillId="0" borderId="0"/>
    <xf numFmtId="0" fontId="0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31" fillId="0" borderId="0" applyProtection="0">
      <alignment vertical="center"/>
    </xf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20" fillId="0" borderId="0"/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20" fillId="0" borderId="0"/>
    <xf numFmtId="0" fontId="33" fillId="0" borderId="0">
      <alignment vertical="center"/>
    </xf>
    <xf numFmtId="0" fontId="20" fillId="0" borderId="0"/>
    <xf numFmtId="0" fontId="23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20" fillId="0" borderId="0"/>
    <xf numFmtId="0" fontId="23" fillId="0" borderId="0">
      <alignment vertical="center"/>
    </xf>
    <xf numFmtId="0" fontId="20" fillId="0" borderId="0"/>
    <xf numFmtId="0" fontId="23" fillId="0" borderId="0">
      <alignment vertical="center"/>
    </xf>
    <xf numFmtId="0" fontId="20" fillId="0" borderId="0"/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0" borderId="0"/>
  </cellStyleXfs>
  <cellXfs count="8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417" applyNumberFormat="1" applyFont="1" applyFill="1" applyBorder="1" applyAlignment="1">
      <alignment horizontal="center" vertical="center" wrapText="1"/>
    </xf>
    <xf numFmtId="0" fontId="2" fillId="2" borderId="2" xfId="417" applyNumberFormat="1" applyFont="1" applyFill="1" applyBorder="1" applyAlignment="1">
      <alignment horizontal="center" vertical="center" wrapText="1"/>
    </xf>
    <xf numFmtId="0" fontId="3" fillId="2" borderId="3" xfId="417" applyFont="1" applyFill="1" applyBorder="1" applyAlignment="1">
      <alignment horizontal="center" vertical="center" wrapText="1"/>
    </xf>
    <xf numFmtId="0" fontId="4" fillId="2" borderId="3" xfId="417" applyFont="1" applyFill="1" applyBorder="1" applyAlignment="1">
      <alignment horizontal="center" vertical="center" wrapText="1"/>
    </xf>
    <xf numFmtId="0" fontId="4" fillId="2" borderId="3" xfId="417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83" applyFont="1" applyBorder="1" applyAlignment="1">
      <alignment horizontal="center"/>
    </xf>
    <xf numFmtId="0" fontId="9" fillId="0" borderId="4" xfId="83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1" fillId="0" borderId="4" xfId="83" applyNumberFormat="1" applyFont="1" applyBorder="1" applyAlignment="1">
      <alignment horizontal="center"/>
    </xf>
    <xf numFmtId="0" fontId="9" fillId="0" borderId="4" xfId="83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0" fillId="0" borderId="4" xfId="222" applyBorder="1" applyAlignment="1">
      <alignment horizontal="center"/>
    </xf>
    <xf numFmtId="0" fontId="0" fillId="0" borderId="4" xfId="224" applyBorder="1" applyAlignment="1">
      <alignment horizontal="center"/>
    </xf>
    <xf numFmtId="0" fontId="0" fillId="0" borderId="4" xfId="226" applyBorder="1" applyAlignment="1">
      <alignment horizontal="center"/>
    </xf>
    <xf numFmtId="0" fontId="0" fillId="0" borderId="4" xfId="334" applyBorder="1" applyAlignment="1">
      <alignment horizontal="center"/>
    </xf>
    <xf numFmtId="0" fontId="0" fillId="0" borderId="4" xfId="337" applyBorder="1" applyAlignment="1">
      <alignment horizontal="center"/>
    </xf>
    <xf numFmtId="0" fontId="0" fillId="0" borderId="4" xfId="6" applyBorder="1" applyAlignment="1">
      <alignment horizontal="center"/>
    </xf>
    <xf numFmtId="0" fontId="0" fillId="0" borderId="4" xfId="328" applyBorder="1" applyAlignment="1">
      <alignment horizontal="center"/>
    </xf>
    <xf numFmtId="0" fontId="0" fillId="0" borderId="4" xfId="7" applyBorder="1" applyAlignment="1">
      <alignment horizontal="center"/>
    </xf>
    <xf numFmtId="0" fontId="0" fillId="0" borderId="4" xfId="352" applyBorder="1" applyAlignment="1">
      <alignment horizontal="center"/>
    </xf>
    <xf numFmtId="0" fontId="0" fillId="0" borderId="4" xfId="343" applyBorder="1" applyAlignment="1">
      <alignment horizontal="center"/>
    </xf>
    <xf numFmtId="0" fontId="0" fillId="0" borderId="4" xfId="283" applyBorder="1" applyAlignment="1">
      <alignment horizontal="center" vertical="center"/>
    </xf>
    <xf numFmtId="0" fontId="0" fillId="0" borderId="4" xfId="287" applyBorder="1" applyAlignment="1">
      <alignment horizontal="center" vertical="center"/>
    </xf>
    <xf numFmtId="0" fontId="0" fillId="0" borderId="4" xfId="291" applyBorder="1" applyAlignment="1">
      <alignment horizontal="center" vertical="center"/>
    </xf>
    <xf numFmtId="0" fontId="13" fillId="0" borderId="4" xfId="291" applyFont="1" applyBorder="1" applyAlignment="1">
      <alignment horizontal="center" vertical="center" wrapText="1"/>
    </xf>
    <xf numFmtId="0" fontId="0" fillId="0" borderId="4" xfId="291" applyBorder="1" applyAlignment="1">
      <alignment horizontal="center" vertical="center" wrapText="1"/>
    </xf>
    <xf numFmtId="0" fontId="0" fillId="0" borderId="4" xfId="282" applyBorder="1" applyAlignment="1">
      <alignment horizontal="center"/>
    </xf>
    <xf numFmtId="0" fontId="0" fillId="0" borderId="4" xfId="286" applyBorder="1" applyAlignment="1">
      <alignment horizontal="center"/>
    </xf>
    <xf numFmtId="0" fontId="14" fillId="0" borderId="4" xfId="401" applyFont="1" applyFill="1" applyBorder="1" applyAlignment="1">
      <alignment horizontal="center" vertical="center" wrapText="1"/>
    </xf>
    <xf numFmtId="0" fontId="14" fillId="0" borderId="4" xfId="403" applyFont="1" applyFill="1" applyBorder="1" applyAlignment="1">
      <alignment horizontal="center" vertical="center" wrapText="1"/>
    </xf>
    <xf numFmtId="0" fontId="15" fillId="0" borderId="4" xfId="327" applyFont="1" applyFill="1" applyBorder="1" applyAlignment="1">
      <alignment horizontal="center" vertical="center"/>
    </xf>
    <xf numFmtId="0" fontId="9" fillId="0" borderId="4" xfId="327" applyFont="1" applyFill="1" applyBorder="1" applyAlignment="1">
      <alignment horizontal="center" vertical="center"/>
    </xf>
    <xf numFmtId="0" fontId="16" fillId="0" borderId="4" xfId="330" applyFont="1" applyFill="1" applyBorder="1" applyAlignment="1">
      <alignment horizontal="center" vertical="center" wrapText="1"/>
    </xf>
    <xf numFmtId="0" fontId="17" fillId="0" borderId="4" xfId="330" applyFont="1" applyBorder="1" applyAlignment="1">
      <alignment horizontal="center" vertical="center" wrapText="1"/>
    </xf>
    <xf numFmtId="0" fontId="18" fillId="0" borderId="4" xfId="381" applyFont="1" applyFill="1" applyBorder="1" applyAlignment="1">
      <alignment horizontal="center" vertical="center"/>
    </xf>
    <xf numFmtId="0" fontId="15" fillId="0" borderId="4" xfId="229" applyFont="1" applyFill="1" applyBorder="1" applyAlignment="1">
      <alignment horizontal="center" vertical="center"/>
    </xf>
    <xf numFmtId="0" fontId="16" fillId="0" borderId="4" xfId="405" applyFont="1" applyFill="1" applyBorder="1" applyAlignment="1">
      <alignment horizontal="center" vertical="center"/>
    </xf>
    <xf numFmtId="0" fontId="19" fillId="0" borderId="4" xfId="405" applyFont="1" applyFill="1" applyBorder="1" applyAlignment="1">
      <alignment horizontal="center" vertical="center"/>
    </xf>
    <xf numFmtId="0" fontId="20" fillId="0" borderId="4" xfId="381" applyFont="1" applyFill="1" applyBorder="1" applyAlignment="1">
      <alignment horizontal="center" vertical="center"/>
    </xf>
    <xf numFmtId="0" fontId="21" fillId="0" borderId="4" xfId="381" applyFont="1" applyFill="1" applyBorder="1" applyAlignment="1">
      <alignment horizontal="center" vertical="center"/>
    </xf>
    <xf numFmtId="0" fontId="22" fillId="0" borderId="4" xfId="405" applyFont="1" applyFill="1" applyBorder="1" applyAlignment="1">
      <alignment horizontal="center" vertical="center"/>
    </xf>
    <xf numFmtId="0" fontId="15" fillId="0" borderId="4" xfId="381" applyFont="1" applyFill="1" applyBorder="1" applyAlignment="1">
      <alignment horizontal="center" vertical="center"/>
    </xf>
    <xf numFmtId="0" fontId="23" fillId="0" borderId="4" xfId="405" applyFont="1" applyBorder="1" applyAlignment="1">
      <alignment horizontal="center" vertical="center"/>
    </xf>
    <xf numFmtId="0" fontId="14" fillId="0" borderId="4" xfId="414" applyFont="1" applyFill="1" applyBorder="1" applyAlignment="1">
      <alignment horizontal="center" vertical="center" wrapText="1"/>
    </xf>
    <xf numFmtId="0" fontId="14" fillId="0" borderId="4" xfId="415" applyFont="1" applyFill="1" applyBorder="1" applyAlignment="1">
      <alignment horizontal="center" vertical="center" wrapText="1"/>
    </xf>
    <xf numFmtId="0" fontId="15" fillId="0" borderId="4" xfId="338" applyFont="1" applyFill="1" applyBorder="1" applyAlignment="1">
      <alignment horizontal="center" vertical="center"/>
    </xf>
    <xf numFmtId="0" fontId="9" fillId="0" borderId="4" xfId="338" applyFont="1" applyFill="1" applyBorder="1" applyAlignment="1">
      <alignment horizontal="center" vertical="center"/>
    </xf>
    <xf numFmtId="0" fontId="16" fillId="0" borderId="4" xfId="344" applyFont="1" applyFill="1" applyBorder="1" applyAlignment="1">
      <alignment horizontal="center" vertical="center" wrapText="1"/>
    </xf>
    <xf numFmtId="0" fontId="17" fillId="0" borderId="4" xfId="344" applyFont="1" applyBorder="1" applyAlignment="1">
      <alignment horizontal="center" vertical="center" wrapText="1"/>
    </xf>
    <xf numFmtId="0" fontId="14" fillId="0" borderId="4" xfId="380" applyFont="1" applyFill="1" applyBorder="1" applyAlignment="1">
      <alignment horizontal="center" vertical="center" wrapText="1"/>
    </xf>
    <xf numFmtId="0" fontId="14" fillId="0" borderId="4" xfId="393" applyFont="1" applyFill="1" applyBorder="1" applyAlignment="1">
      <alignment horizontal="center" vertical="center" wrapText="1"/>
    </xf>
    <xf numFmtId="0" fontId="24" fillId="0" borderId="4" xfId="11" applyFont="1" applyBorder="1" applyAlignment="1">
      <alignment horizontal="center" vertical="center"/>
    </xf>
    <xf numFmtId="0" fontId="25" fillId="0" borderId="4" xfId="11" applyFont="1" applyBorder="1" applyAlignment="1">
      <alignment horizontal="center" vertical="center"/>
    </xf>
    <xf numFmtId="0" fontId="25" fillId="0" borderId="4" xfId="25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6" fillId="0" borderId="4" xfId="333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6" fillId="0" borderId="4" xfId="338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/>
    <xf numFmtId="0" fontId="28" fillId="0" borderId="4" xfId="354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0" fillId="0" borderId="4" xfId="339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0" fillId="0" borderId="4" xfId="33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345" applyBorder="1" applyAlignment="1">
      <alignment horizontal="center"/>
    </xf>
    <xf numFmtId="0" fontId="0" fillId="0" borderId="4" xfId="278" applyBorder="1" applyAlignment="1">
      <alignment horizontal="center" vertical="center"/>
    </xf>
    <xf numFmtId="0" fontId="0" fillId="0" borderId="4" xfId="290" applyBorder="1" applyAlignment="1">
      <alignment horizontal="center"/>
    </xf>
    <xf numFmtId="0" fontId="14" fillId="0" borderId="4" xfId="407" applyFont="1" applyFill="1" applyBorder="1" applyAlignment="1">
      <alignment horizontal="center" vertical="center" wrapText="1"/>
    </xf>
    <xf numFmtId="0" fontId="14" fillId="0" borderId="4" xfId="416" applyFont="1" applyFill="1" applyBorder="1" applyAlignment="1">
      <alignment horizontal="center" vertical="center" wrapText="1"/>
    </xf>
    <xf numFmtId="0" fontId="23" fillId="0" borderId="4" xfId="346" applyBorder="1" applyAlignment="1">
      <alignment horizontal="center" vertical="center"/>
    </xf>
    <xf numFmtId="0" fontId="14" fillId="0" borderId="4" xfId="408" applyFont="1" applyFill="1" applyBorder="1" applyAlignment="1">
      <alignment horizontal="center" vertical="center" wrapText="1"/>
    </xf>
    <xf numFmtId="0" fontId="13" fillId="0" borderId="0" xfId="0" applyFont="1" applyAlignment="1"/>
    <xf numFmtId="0" fontId="29" fillId="0" borderId="4" xfId="344" applyFont="1" applyBorder="1" applyAlignment="1">
      <alignment horizontal="center" vertical="center"/>
    </xf>
  </cellXfs>
  <cellStyles count="418">
    <cellStyle name="常规" xfId="0" builtinId="0"/>
    <cellStyle name="常规 3 32" xfId="1"/>
    <cellStyle name="常规 3 27" xfId="2"/>
    <cellStyle name="货币[0]" xfId="3" builtinId="7"/>
    <cellStyle name="20% - 强调文字颜色 3" xfId="4" builtinId="38"/>
    <cellStyle name="输入" xfId="5" builtinId="20"/>
    <cellStyle name="常规 44" xfId="6"/>
    <cellStyle name="常规 39" xfId="7"/>
    <cellStyle name="货币" xfId="8" builtinId="4"/>
    <cellStyle name="常规 3 14" xfId="9"/>
    <cellStyle name="常规 4 6" xfId="10"/>
    <cellStyle name="常规 101" xfId="11"/>
    <cellStyle name="常规 2 31" xfId="12"/>
    <cellStyle name="常规 2 26" xfId="13"/>
    <cellStyle name="千位分隔[0]" xfId="14" builtinId="6"/>
    <cellStyle name="常规 31 2" xfId="15"/>
    <cellStyle name="40% - 强调文字颜色 3" xfId="16" builtinId="39"/>
    <cellStyle name="差" xfId="17" builtinId="27"/>
    <cellStyle name="常规 7 3" xfId="18"/>
    <cellStyle name="千位分隔" xfId="19" builtinId="3"/>
    <cellStyle name="常规 4 13" xfId="20"/>
    <cellStyle name="60% - 强调文字颜色 3" xfId="21" builtinId="40"/>
    <cellStyle name="超链接" xfId="22" builtinId="8"/>
    <cellStyle name="百分比" xfId="23" builtinId="5"/>
    <cellStyle name="常规 4 7" xfId="24"/>
    <cellStyle name="常规 102" xfId="25"/>
    <cellStyle name="已访问的超链接" xfId="26" builtinId="9"/>
    <cellStyle name="常规 6 13" xfId="27"/>
    <cellStyle name="常规 6" xfId="28"/>
    <cellStyle name="注释" xfId="29" builtinId="10"/>
    <cellStyle name="常规 4 12" xfId="30"/>
    <cellStyle name="60% - 强调文字颜色 2" xfId="31" builtinId="36"/>
    <cellStyle name="标题 4" xfId="32" builtinId="19"/>
    <cellStyle name="常规 6 5" xfId="33"/>
    <cellStyle name="警告文本" xfId="34" builtinId="11"/>
    <cellStyle name="常规 5 2" xfId="35"/>
    <cellStyle name="标题" xfId="36" builtinId="15"/>
    <cellStyle name="常规 12" xfId="37"/>
    <cellStyle name="常规 49 2" xfId="38"/>
    <cellStyle name="解释性文本" xfId="39" builtinId="53"/>
    <cellStyle name="标题 1" xfId="40" builtinId="16"/>
    <cellStyle name="标题 2" xfId="41" builtinId="17"/>
    <cellStyle name="常规 4 11" xfId="42"/>
    <cellStyle name="60% - 强调文字颜色 1" xfId="43" builtinId="32"/>
    <cellStyle name="标题 3" xfId="44" builtinId="18"/>
    <cellStyle name="常规 4 14" xfId="45"/>
    <cellStyle name="60% - 强调文字颜色 4" xfId="46" builtinId="44"/>
    <cellStyle name="常规 90" xfId="47"/>
    <cellStyle name="常规 85" xfId="48"/>
    <cellStyle name="输出" xfId="49" builtinId="21"/>
    <cellStyle name="常规 31" xfId="50"/>
    <cellStyle name="常规 26" xfId="51"/>
    <cellStyle name="计算" xfId="52" builtinId="22"/>
    <cellStyle name="常规 4 9" xfId="53"/>
    <cellStyle name="常规 104" xfId="54"/>
    <cellStyle name="检查单元格" xfId="55" builtinId="23"/>
    <cellStyle name="常规 8 3" xfId="56"/>
    <cellStyle name="20% - 强调文字颜色 6" xfId="57" builtinId="50"/>
    <cellStyle name="强调文字颜色 2" xfId="58" builtinId="33"/>
    <cellStyle name="链接单元格" xfId="59" builtinId="24"/>
    <cellStyle name="汇总" xfId="60" builtinId="25"/>
    <cellStyle name="好" xfId="61" builtinId="26"/>
    <cellStyle name="常规 21" xfId="62"/>
    <cellStyle name="常规 16" xfId="63"/>
    <cellStyle name="适中" xfId="64" builtinId="28"/>
    <cellStyle name="常规 8 2" xfId="65"/>
    <cellStyle name="20% - 强调文字颜色 5" xfId="66" builtinId="46"/>
    <cellStyle name="强调文字颜色 1" xfId="67" builtinId="29"/>
    <cellStyle name="20% - 强调文字颜色 1" xfId="68" builtinId="30"/>
    <cellStyle name="40% - 强调文字颜色 1" xfId="69" builtinId="31"/>
    <cellStyle name="20% - 强调文字颜色 2" xfId="70" builtinId="34"/>
    <cellStyle name="40% - 强调文字颜色 2" xfId="71" builtinId="35"/>
    <cellStyle name="强调文字颜色 3" xfId="72" builtinId="37"/>
    <cellStyle name="强调文字颜色 4" xfId="73" builtinId="41"/>
    <cellStyle name="20% - 强调文字颜色 4" xfId="74" builtinId="42"/>
    <cellStyle name="40% - 强调文字颜色 4" xfId="75" builtinId="43"/>
    <cellStyle name="强调文字颜色 5" xfId="76" builtinId="45"/>
    <cellStyle name="40% - 强调文字颜色 5" xfId="77" builtinId="47"/>
    <cellStyle name="常规 48 2" xfId="78"/>
    <cellStyle name="常规 4 20" xfId="79"/>
    <cellStyle name="常规 4 15" xfId="80"/>
    <cellStyle name="60% - 强调文字颜色 5" xfId="81" builtinId="48"/>
    <cellStyle name="强调文字颜色 6" xfId="82" builtinId="49"/>
    <cellStyle name="常规 10" xfId="83"/>
    <cellStyle name="40% - 强调文字颜色 6" xfId="84" builtinId="51"/>
    <cellStyle name="常规 4 21" xfId="85"/>
    <cellStyle name="常规 4 16" xfId="86"/>
    <cellStyle name="60% - 强调文字颜色 6" xfId="87" builtinId="52"/>
    <cellStyle name="常规 4 5" xfId="88"/>
    <cellStyle name="常规 100" xfId="89"/>
    <cellStyle name="常规 4 8" xfId="90"/>
    <cellStyle name="常规 103" xfId="91"/>
    <cellStyle name="常规 105" xfId="92"/>
    <cellStyle name="常规 11" xfId="93"/>
    <cellStyle name="常规 13" xfId="94"/>
    <cellStyle name="常规 14" xfId="95"/>
    <cellStyle name="常规 20" xfId="96"/>
    <cellStyle name="常规 15" xfId="97"/>
    <cellStyle name="常规 6 4 2" xfId="98"/>
    <cellStyle name="常规 22" xfId="99"/>
    <cellStyle name="常规 17" xfId="100"/>
    <cellStyle name="常规 23" xfId="101"/>
    <cellStyle name="常规 18" xfId="102"/>
    <cellStyle name="常规 24" xfId="103"/>
    <cellStyle name="常规 19" xfId="104"/>
    <cellStyle name="常规 2" xfId="105"/>
    <cellStyle name="常规 6 32" xfId="106"/>
    <cellStyle name="常规 6 27" xfId="107"/>
    <cellStyle name="常规 2 10" xfId="108"/>
    <cellStyle name="常规 6 33" xfId="109"/>
    <cellStyle name="常规 6 28" xfId="110"/>
    <cellStyle name="常规 2 11" xfId="111"/>
    <cellStyle name="常规 6 34" xfId="112"/>
    <cellStyle name="常规 6 29" xfId="113"/>
    <cellStyle name="常规 2 12" xfId="114"/>
    <cellStyle name="常规 6 40" xfId="115"/>
    <cellStyle name="常规 6 35" xfId="116"/>
    <cellStyle name="常规 2 13" xfId="117"/>
    <cellStyle name="常规 6 41" xfId="118"/>
    <cellStyle name="常规 6 36" xfId="119"/>
    <cellStyle name="常规 2 14" xfId="120"/>
    <cellStyle name="常规 6 42" xfId="121"/>
    <cellStyle name="常规 6 37" xfId="122"/>
    <cellStyle name="常规 33 2" xfId="123"/>
    <cellStyle name="常规 2 20" xfId="124"/>
    <cellStyle name="常规 2 15" xfId="125"/>
    <cellStyle name="常规 6 43" xfId="126"/>
    <cellStyle name="常规 6 38" xfId="127"/>
    <cellStyle name="常规 2 21" xfId="128"/>
    <cellStyle name="常规 2 16" xfId="129"/>
    <cellStyle name="常规 6 39" xfId="130"/>
    <cellStyle name="常规 2 22" xfId="131"/>
    <cellStyle name="常规 2 17" xfId="132"/>
    <cellStyle name="常规 2 23" xfId="133"/>
    <cellStyle name="常规 2 18" xfId="134"/>
    <cellStyle name="常规 2 24" xfId="135"/>
    <cellStyle name="常规 2 19" xfId="136"/>
    <cellStyle name="常规 2 51" xfId="137"/>
    <cellStyle name="常规 2 46" xfId="138"/>
    <cellStyle name="常规 2 2" xfId="139"/>
    <cellStyle name="常规 3 4 2" xfId="140"/>
    <cellStyle name="常规 2 30" xfId="141"/>
    <cellStyle name="常规 2 25" xfId="142"/>
    <cellStyle name="常规 2 32" xfId="143"/>
    <cellStyle name="常规 2 27" xfId="144"/>
    <cellStyle name="常规 2 33" xfId="145"/>
    <cellStyle name="常规 2 28" xfId="146"/>
    <cellStyle name="常规 2 34" xfId="147"/>
    <cellStyle name="常规 2 29" xfId="148"/>
    <cellStyle name="常规 2 52" xfId="149"/>
    <cellStyle name="常规 2 47" xfId="150"/>
    <cellStyle name="常规 2 3" xfId="151"/>
    <cellStyle name="常规 2 40" xfId="152"/>
    <cellStyle name="常规 2 35" xfId="153"/>
    <cellStyle name="常规 2 41" xfId="154"/>
    <cellStyle name="常规 2 36" xfId="155"/>
    <cellStyle name="常规 2 42" xfId="156"/>
    <cellStyle name="常规 2 37" xfId="157"/>
    <cellStyle name="常规 2 43" xfId="158"/>
    <cellStyle name="常规 2 38" xfId="159"/>
    <cellStyle name="常规 2 44" xfId="160"/>
    <cellStyle name="常规 2 39" xfId="161"/>
    <cellStyle name="常规 2 53" xfId="162"/>
    <cellStyle name="常规 2 48" xfId="163"/>
    <cellStyle name="常规 2 4" xfId="164"/>
    <cellStyle name="常规 2 50" xfId="165"/>
    <cellStyle name="常规 2 45" xfId="166"/>
    <cellStyle name="常规 2 54" xfId="167"/>
    <cellStyle name="常规 2 5" xfId="168"/>
    <cellStyle name="常规 2 49" xfId="169"/>
    <cellStyle name="常规 2 60" xfId="170"/>
    <cellStyle name="常规 2 6" xfId="171"/>
    <cellStyle name="常规 2 55" xfId="172"/>
    <cellStyle name="常规 2 7" xfId="173"/>
    <cellStyle name="常规 2 61" xfId="174"/>
    <cellStyle name="常规 2 56" xfId="175"/>
    <cellStyle name="常规 2 8" xfId="176"/>
    <cellStyle name="常规 2 62" xfId="177"/>
    <cellStyle name="常规 2 57" xfId="178"/>
    <cellStyle name="常规 2 9" xfId="179"/>
    <cellStyle name="常规 2 63" xfId="180"/>
    <cellStyle name="常规 2 58" xfId="181"/>
    <cellStyle name="常规 2 64" xfId="182"/>
    <cellStyle name="常规 2 59" xfId="183"/>
    <cellStyle name="常规 34 2" xfId="184"/>
    <cellStyle name="常规 29 2" xfId="185"/>
    <cellStyle name="常规 2 70" xfId="186"/>
    <cellStyle name="常规 2 65" xfId="187"/>
    <cellStyle name="常规 2 71" xfId="188"/>
    <cellStyle name="常规 2 66" xfId="189"/>
    <cellStyle name="常规 2 72" xfId="190"/>
    <cellStyle name="常规 2 67" xfId="191"/>
    <cellStyle name="常规 2 73" xfId="192"/>
    <cellStyle name="常规 2 68" xfId="193"/>
    <cellStyle name="常规 2 74" xfId="194"/>
    <cellStyle name="常规 2 69" xfId="195"/>
    <cellStyle name="常规 2 80" xfId="196"/>
    <cellStyle name="常规 2 75" xfId="197"/>
    <cellStyle name="常规 2 81" xfId="198"/>
    <cellStyle name="常规 2 76" xfId="199"/>
    <cellStyle name="常规 2 82" xfId="200"/>
    <cellStyle name="常规 2 77" xfId="201"/>
    <cellStyle name="常规 2 83" xfId="202"/>
    <cellStyle name="常规 2 78" xfId="203"/>
    <cellStyle name="常规 2 84" xfId="204"/>
    <cellStyle name="常规 2 79" xfId="205"/>
    <cellStyle name="常规 2 90" xfId="206"/>
    <cellStyle name="常规 2 85" xfId="207"/>
    <cellStyle name="常规 2 91" xfId="208"/>
    <cellStyle name="常规 2 86" xfId="209"/>
    <cellStyle name="常规 2 92" xfId="210"/>
    <cellStyle name="常规 2 87" xfId="211"/>
    <cellStyle name="常规 2 93" xfId="212"/>
    <cellStyle name="常规 2 88" xfId="213"/>
    <cellStyle name="常规 2 94" xfId="214"/>
    <cellStyle name="常规 2 89" xfId="215"/>
    <cellStyle name="常规 2 95" xfId="216"/>
    <cellStyle name="常规 3 2" xfId="217"/>
    <cellStyle name="常规 2 96" xfId="218"/>
    <cellStyle name="常规 24 2" xfId="219"/>
    <cellStyle name="常规 30" xfId="220"/>
    <cellStyle name="常规 25" xfId="221"/>
    <cellStyle name="常规 32" xfId="222"/>
    <cellStyle name="常规 27" xfId="223"/>
    <cellStyle name="常规 33" xfId="224"/>
    <cellStyle name="常规 28" xfId="225"/>
    <cellStyle name="常规 34" xfId="226"/>
    <cellStyle name="常规 29" xfId="227"/>
    <cellStyle name="常规 6 10" xfId="228"/>
    <cellStyle name="常规 3" xfId="229"/>
    <cellStyle name="常规 6 6" xfId="230"/>
    <cellStyle name="常规 3 10" xfId="231"/>
    <cellStyle name="常规 6 7" xfId="232"/>
    <cellStyle name="常规 3 11" xfId="233"/>
    <cellStyle name="常规 6 8" xfId="234"/>
    <cellStyle name="常规 3 12" xfId="235"/>
    <cellStyle name="常规 6 9" xfId="236"/>
    <cellStyle name="常规 3 13" xfId="237"/>
    <cellStyle name="常规 43 2" xfId="238"/>
    <cellStyle name="常规 38 2" xfId="239"/>
    <cellStyle name="常规 3 20" xfId="240"/>
    <cellStyle name="常规 3 15" xfId="241"/>
    <cellStyle name="常规 3 21" xfId="242"/>
    <cellStyle name="常规 3 16" xfId="243"/>
    <cellStyle name="常规 3 22" xfId="244"/>
    <cellStyle name="常规 3 17" xfId="245"/>
    <cellStyle name="常规 3 23" xfId="246"/>
    <cellStyle name="常规 3 18" xfId="247"/>
    <cellStyle name="常规 3 24" xfId="248"/>
    <cellStyle name="常规 3 19" xfId="249"/>
    <cellStyle name="常规 3 2 2" xfId="250"/>
    <cellStyle name="常规 3 30" xfId="251"/>
    <cellStyle name="常规 3 25" xfId="252"/>
    <cellStyle name="常规 3 31" xfId="253"/>
    <cellStyle name="常规 3 26" xfId="254"/>
    <cellStyle name="常规 3 33" xfId="255"/>
    <cellStyle name="常规 3 28" xfId="256"/>
    <cellStyle name="常规 3 34" xfId="257"/>
    <cellStyle name="常规 3 29" xfId="258"/>
    <cellStyle name="常规 3 3" xfId="259"/>
    <cellStyle name="常规 3 3 2" xfId="260"/>
    <cellStyle name="常规 3 40" xfId="261"/>
    <cellStyle name="常规 3 35" xfId="262"/>
    <cellStyle name="常规 3 41" xfId="263"/>
    <cellStyle name="常规 3 36" xfId="264"/>
    <cellStyle name="常规 3 42" xfId="265"/>
    <cellStyle name="常规 3 37" xfId="266"/>
    <cellStyle name="常规 3 43" xfId="267"/>
    <cellStyle name="常规 3 38" xfId="268"/>
    <cellStyle name="常规 3 39" xfId="269"/>
    <cellStyle name="常规 3 4" xfId="270"/>
    <cellStyle name="常规 3 5" xfId="271"/>
    <cellStyle name="常规 3 6" xfId="272"/>
    <cellStyle name="常规 3 7" xfId="273"/>
    <cellStyle name="常规 3 8" xfId="274"/>
    <cellStyle name="常规 3 9" xfId="275"/>
    <cellStyle name="常规 30 2" xfId="276"/>
    <cellStyle name="常规 32 2" xfId="277"/>
    <cellStyle name="常规 40" xfId="278"/>
    <cellStyle name="常规 35" xfId="279"/>
    <cellStyle name="常规 40 2" xfId="280"/>
    <cellStyle name="常规 35 2" xfId="281"/>
    <cellStyle name="常规 41" xfId="282"/>
    <cellStyle name="常规 36" xfId="283"/>
    <cellStyle name="常规 41 2" xfId="284"/>
    <cellStyle name="常规 36 2" xfId="285"/>
    <cellStyle name="常规 42" xfId="286"/>
    <cellStyle name="常规 37" xfId="287"/>
    <cellStyle name="常规 42 2" xfId="288"/>
    <cellStyle name="常规 37 2" xfId="289"/>
    <cellStyle name="常规 43" xfId="290"/>
    <cellStyle name="常规 38" xfId="291"/>
    <cellStyle name="常规 44 2" xfId="292"/>
    <cellStyle name="常规 39 2" xfId="293"/>
    <cellStyle name="常规 6 11" xfId="294"/>
    <cellStyle name="常规 4" xfId="295"/>
    <cellStyle name="常规 4 10" xfId="296"/>
    <cellStyle name="常规 4 22" xfId="297"/>
    <cellStyle name="常规 4 17" xfId="298"/>
    <cellStyle name="常规 4 23" xfId="299"/>
    <cellStyle name="常规 4 18" xfId="300"/>
    <cellStyle name="常规 4 24" xfId="301"/>
    <cellStyle name="常规 4 19" xfId="302"/>
    <cellStyle name="常规 4 2" xfId="303"/>
    <cellStyle name="常规 4 4" xfId="304"/>
    <cellStyle name="常规 4 2 2" xfId="305"/>
    <cellStyle name="常规 4 30" xfId="306"/>
    <cellStyle name="常规 4 25" xfId="307"/>
    <cellStyle name="常规 4 31" xfId="308"/>
    <cellStyle name="常规 4 26" xfId="309"/>
    <cellStyle name="常规 4 32" xfId="310"/>
    <cellStyle name="常规 4 27" xfId="311"/>
    <cellStyle name="常规 4 33" xfId="312"/>
    <cellStyle name="常规 4 28" xfId="313"/>
    <cellStyle name="常规 4 34" xfId="314"/>
    <cellStyle name="常规 4 29" xfId="315"/>
    <cellStyle name="常规 4 3" xfId="316"/>
    <cellStyle name="常规 5 4" xfId="317"/>
    <cellStyle name="常规 4 3 2" xfId="318"/>
    <cellStyle name="常规 4 40" xfId="319"/>
    <cellStyle name="常规 4 35" xfId="320"/>
    <cellStyle name="常规 4 36" xfId="321"/>
    <cellStyle name="常规 4 37" xfId="322"/>
    <cellStyle name="常规 4 38" xfId="323"/>
    <cellStyle name="常规 4 39" xfId="324"/>
    <cellStyle name="常规 6 4" xfId="325"/>
    <cellStyle name="常规 4 4 2" xfId="326"/>
    <cellStyle name="常规 50" xfId="327"/>
    <cellStyle name="常规 45" xfId="328"/>
    <cellStyle name="常规 45 2" xfId="329"/>
    <cellStyle name="常规 51" xfId="330"/>
    <cellStyle name="常规 46" xfId="331"/>
    <cellStyle name="常规 46 2" xfId="332"/>
    <cellStyle name="常规 52" xfId="333"/>
    <cellStyle name="常规 47" xfId="334"/>
    <cellStyle name="常规 47 2" xfId="335"/>
    <cellStyle name="常规 53" xfId="336"/>
    <cellStyle name="常规 48" xfId="337"/>
    <cellStyle name="常规 54" xfId="338"/>
    <cellStyle name="常规 49" xfId="339"/>
    <cellStyle name="常规 6 12" xfId="340"/>
    <cellStyle name="常规 5" xfId="341"/>
    <cellStyle name="常规 5 3" xfId="342"/>
    <cellStyle name="常规 60" xfId="343"/>
    <cellStyle name="常规 55" xfId="344"/>
    <cellStyle name="常规 61" xfId="345"/>
    <cellStyle name="常规 56" xfId="346"/>
    <cellStyle name="常规 62" xfId="347"/>
    <cellStyle name="常规 57" xfId="348"/>
    <cellStyle name="常规 63" xfId="349"/>
    <cellStyle name="常规 58" xfId="350"/>
    <cellStyle name="常规 64" xfId="351"/>
    <cellStyle name="常规 59" xfId="352"/>
    <cellStyle name="常规 59 2" xfId="353"/>
    <cellStyle name="常规 7" xfId="354"/>
    <cellStyle name="常规 6 14" xfId="355"/>
    <cellStyle name="常规 8" xfId="356"/>
    <cellStyle name="常规 6 20" xfId="357"/>
    <cellStyle name="常规 6 15" xfId="358"/>
    <cellStyle name="常规 9" xfId="359"/>
    <cellStyle name="常规 6 21" xfId="360"/>
    <cellStyle name="常规 6 16" xfId="361"/>
    <cellStyle name="常规 6 22" xfId="362"/>
    <cellStyle name="常规 6 17" xfId="363"/>
    <cellStyle name="常规 6 23" xfId="364"/>
    <cellStyle name="常规 6 18" xfId="365"/>
    <cellStyle name="常规 6 24" xfId="366"/>
    <cellStyle name="常规 6 19" xfId="367"/>
    <cellStyle name="常规 6 2" xfId="368"/>
    <cellStyle name="常规 6 2 2" xfId="369"/>
    <cellStyle name="常规 6 30" xfId="370"/>
    <cellStyle name="常规 6 25" xfId="371"/>
    <cellStyle name="常规 6 31" xfId="372"/>
    <cellStyle name="常规 6 26" xfId="373"/>
    <cellStyle name="常规 6 3" xfId="374"/>
    <cellStyle name="常规 6 3 2" xfId="375"/>
    <cellStyle name="常规 60 2" xfId="376"/>
    <cellStyle name="常规 61 2" xfId="377"/>
    <cellStyle name="常规 70" xfId="378"/>
    <cellStyle name="常规 65" xfId="379"/>
    <cellStyle name="常规 71" xfId="380"/>
    <cellStyle name="常规 66" xfId="381"/>
    <cellStyle name="常规 72" xfId="382"/>
    <cellStyle name="常规 67" xfId="383"/>
    <cellStyle name="常规 73" xfId="384"/>
    <cellStyle name="常规 68" xfId="385"/>
    <cellStyle name="常规 74" xfId="386"/>
    <cellStyle name="常规 69" xfId="387"/>
    <cellStyle name="常规 7 2" xfId="388"/>
    <cellStyle name="常规 7 4" xfId="389"/>
    <cellStyle name="常规 80" xfId="390"/>
    <cellStyle name="常规 75" xfId="391"/>
    <cellStyle name="常规 81" xfId="392"/>
    <cellStyle name="常规 76" xfId="393"/>
    <cellStyle name="常规 82" xfId="394"/>
    <cellStyle name="常规 77" xfId="395"/>
    <cellStyle name="常规 83" xfId="396"/>
    <cellStyle name="常规 78" xfId="397"/>
    <cellStyle name="常规 84" xfId="398"/>
    <cellStyle name="常规 79" xfId="399"/>
    <cellStyle name="常规 8 4" xfId="400"/>
    <cellStyle name="常规 91" xfId="401"/>
    <cellStyle name="常规 86" xfId="402"/>
    <cellStyle name="常规 92" xfId="403"/>
    <cellStyle name="常规 87" xfId="404"/>
    <cellStyle name="常规 93" xfId="405"/>
    <cellStyle name="常规 88" xfId="406"/>
    <cellStyle name="常规 94" xfId="407"/>
    <cellStyle name="常规 89" xfId="408"/>
    <cellStyle name="常规 9 2" xfId="409"/>
    <cellStyle name="常规 9 3" xfId="410"/>
    <cellStyle name="常规 9 4" xfId="411"/>
    <cellStyle name="常规 95" xfId="412"/>
    <cellStyle name="常规 96" xfId="413"/>
    <cellStyle name="常规 97" xfId="414"/>
    <cellStyle name="常规 98" xfId="415"/>
    <cellStyle name="常规 99" xfId="416"/>
    <cellStyle name="常规_莲湖区12批60户联审" xfId="41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topLeftCell="A3" workbookViewId="0">
      <selection activeCell="G43" sqref="G43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69" t="s">
        <v>11</v>
      </c>
      <c r="K3" s="70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7" t="s">
        <v>19</v>
      </c>
      <c r="I4" s="11">
        <f>25200/12</f>
        <v>2100</v>
      </c>
      <c r="J4" s="71" t="s">
        <v>20</v>
      </c>
      <c r="K4" s="72" t="s">
        <v>21</v>
      </c>
    </row>
    <row r="5" spans="1:11">
      <c r="A5" s="11"/>
      <c r="B5" s="15" t="s">
        <v>22</v>
      </c>
      <c r="C5" s="14" t="s">
        <v>23</v>
      </c>
      <c r="D5" s="14" t="s">
        <v>24</v>
      </c>
      <c r="E5" s="15" t="s">
        <v>25</v>
      </c>
      <c r="F5" s="16" t="s">
        <v>26</v>
      </c>
      <c r="G5" s="17" t="s">
        <v>27</v>
      </c>
      <c r="H5" s="17" t="s">
        <v>28</v>
      </c>
      <c r="I5" s="11">
        <f>26400/12</f>
        <v>2200</v>
      </c>
      <c r="J5" s="71" t="s">
        <v>20</v>
      </c>
      <c r="K5" s="18"/>
    </row>
    <row r="6" spans="1:11">
      <c r="A6" s="11"/>
      <c r="B6" s="15" t="s">
        <v>29</v>
      </c>
      <c r="C6" s="13" t="s">
        <v>30</v>
      </c>
      <c r="D6" s="14" t="s">
        <v>15</v>
      </c>
      <c r="E6" s="15" t="s">
        <v>31</v>
      </c>
      <c r="F6" s="16" t="s">
        <v>32</v>
      </c>
      <c r="G6" s="18"/>
      <c r="H6" s="17" t="s">
        <v>28</v>
      </c>
      <c r="I6" s="11"/>
      <c r="J6" s="71" t="s">
        <v>33</v>
      </c>
      <c r="K6" s="18"/>
    </row>
    <row r="7" spans="1:11">
      <c r="A7" s="19">
        <v>2</v>
      </c>
      <c r="B7" s="20" t="s">
        <v>13</v>
      </c>
      <c r="C7" s="21" t="s">
        <v>34</v>
      </c>
      <c r="D7" s="22" t="s">
        <v>15</v>
      </c>
      <c r="E7" s="19" t="s">
        <v>35</v>
      </c>
      <c r="F7" s="16" t="s">
        <v>36</v>
      </c>
      <c r="G7" s="23" t="s">
        <v>37</v>
      </c>
      <c r="H7" s="23" t="s">
        <v>38</v>
      </c>
      <c r="I7" s="19">
        <f>24000/12</f>
        <v>2000</v>
      </c>
      <c r="J7" s="71" t="s">
        <v>20</v>
      </c>
      <c r="K7" s="72" t="s">
        <v>39</v>
      </c>
    </row>
    <row r="8" spans="1:11">
      <c r="A8" s="19"/>
      <c r="B8" s="15" t="s">
        <v>22</v>
      </c>
      <c r="C8" s="21" t="s">
        <v>40</v>
      </c>
      <c r="D8" s="22" t="s">
        <v>24</v>
      </c>
      <c r="E8" s="19" t="s">
        <v>25</v>
      </c>
      <c r="F8" s="16" t="s">
        <v>41</v>
      </c>
      <c r="G8" s="23" t="s">
        <v>42</v>
      </c>
      <c r="H8" s="23" t="s">
        <v>43</v>
      </c>
      <c r="I8" s="19">
        <f>24000/12</f>
        <v>2000</v>
      </c>
      <c r="J8" s="71" t="s">
        <v>20</v>
      </c>
      <c r="K8" s="18"/>
    </row>
    <row r="9" spans="1:11">
      <c r="A9" s="19"/>
      <c r="B9" s="15" t="s">
        <v>29</v>
      </c>
      <c r="C9" s="21" t="s">
        <v>44</v>
      </c>
      <c r="D9" s="22" t="s">
        <v>24</v>
      </c>
      <c r="E9" s="19" t="s">
        <v>31</v>
      </c>
      <c r="F9" s="16" t="s">
        <v>45</v>
      </c>
      <c r="G9" s="23" t="s">
        <v>37</v>
      </c>
      <c r="H9" s="23" t="s">
        <v>38</v>
      </c>
      <c r="I9" s="19"/>
      <c r="J9" s="71" t="s">
        <v>33</v>
      </c>
      <c r="K9" s="18"/>
    </row>
    <row r="10" s="1" customFormat="1" spans="1:11">
      <c r="A10" s="19">
        <v>3</v>
      </c>
      <c r="B10" s="20" t="s">
        <v>13</v>
      </c>
      <c r="C10" s="24" t="s">
        <v>46</v>
      </c>
      <c r="D10" s="24" t="s">
        <v>15</v>
      </c>
      <c r="E10" s="19" t="s">
        <v>16</v>
      </c>
      <c r="F10" s="16" t="s">
        <v>47</v>
      </c>
      <c r="G10" s="25" t="s">
        <v>48</v>
      </c>
      <c r="H10" s="25" t="s">
        <v>38</v>
      </c>
      <c r="I10" s="19">
        <f>27600/12</f>
        <v>2300</v>
      </c>
      <c r="J10" s="73" t="s">
        <v>33</v>
      </c>
      <c r="K10" s="74" t="s">
        <v>39</v>
      </c>
    </row>
    <row r="11" s="1" customFormat="1" spans="1:11">
      <c r="A11" s="19">
        <v>4</v>
      </c>
      <c r="B11" s="20" t="s">
        <v>13</v>
      </c>
      <c r="C11" s="26" t="s">
        <v>49</v>
      </c>
      <c r="D11" s="26" t="s">
        <v>15</v>
      </c>
      <c r="E11" s="19" t="s">
        <v>16</v>
      </c>
      <c r="F11" s="16" t="s">
        <v>50</v>
      </c>
      <c r="G11" s="27" t="s">
        <v>51</v>
      </c>
      <c r="H11" s="27" t="s">
        <v>38</v>
      </c>
      <c r="I11" s="19">
        <f>32400/12</f>
        <v>2700</v>
      </c>
      <c r="J11" s="75" t="s">
        <v>20</v>
      </c>
      <c r="K11" s="74" t="s">
        <v>39</v>
      </c>
    </row>
    <row r="12" s="1" customFormat="1" spans="1:11">
      <c r="A12" s="19"/>
      <c r="B12" s="15" t="s">
        <v>22</v>
      </c>
      <c r="C12" s="26" t="s">
        <v>52</v>
      </c>
      <c r="D12" s="26" t="s">
        <v>24</v>
      </c>
      <c r="E12" s="19" t="s">
        <v>25</v>
      </c>
      <c r="F12" s="16" t="s">
        <v>53</v>
      </c>
      <c r="G12" s="27" t="s">
        <v>54</v>
      </c>
      <c r="H12" s="27" t="s">
        <v>55</v>
      </c>
      <c r="I12" s="19">
        <f>57600/12</f>
        <v>4800</v>
      </c>
      <c r="J12" s="75" t="s">
        <v>20</v>
      </c>
      <c r="K12" s="76"/>
    </row>
    <row r="13" s="1" customFormat="1" spans="1:11">
      <c r="A13" s="19"/>
      <c r="B13" s="15" t="s">
        <v>29</v>
      </c>
      <c r="C13" s="26" t="s">
        <v>56</v>
      </c>
      <c r="D13" s="26" t="s">
        <v>24</v>
      </c>
      <c r="E13" s="19" t="s">
        <v>31</v>
      </c>
      <c r="F13" s="16" t="s">
        <v>57</v>
      </c>
      <c r="G13" s="27" t="s">
        <v>58</v>
      </c>
      <c r="H13" s="27" t="s">
        <v>38</v>
      </c>
      <c r="I13" s="19"/>
      <c r="J13" s="75" t="s">
        <v>33</v>
      </c>
      <c r="K13" s="76"/>
    </row>
    <row r="14" s="1" customFormat="1" spans="1:11">
      <c r="A14" s="19"/>
      <c r="B14" s="15" t="s">
        <v>59</v>
      </c>
      <c r="C14" s="26" t="s">
        <v>60</v>
      </c>
      <c r="D14" s="26" t="s">
        <v>24</v>
      </c>
      <c r="E14" s="19" t="s">
        <v>31</v>
      </c>
      <c r="F14" s="16" t="s">
        <v>61</v>
      </c>
      <c r="G14" s="27" t="s">
        <v>58</v>
      </c>
      <c r="H14" s="27" t="s">
        <v>38</v>
      </c>
      <c r="I14" s="19"/>
      <c r="J14" s="75" t="s">
        <v>33</v>
      </c>
      <c r="K14" s="76"/>
    </row>
    <row r="15" spans="1:11">
      <c r="A15" s="11">
        <v>5</v>
      </c>
      <c r="B15" s="12" t="s">
        <v>13</v>
      </c>
      <c r="C15" s="28" t="s">
        <v>62</v>
      </c>
      <c r="D15" s="29" t="s">
        <v>24</v>
      </c>
      <c r="E15" s="15" t="s">
        <v>16</v>
      </c>
      <c r="F15" s="16" t="s">
        <v>63</v>
      </c>
      <c r="G15" s="30" t="s">
        <v>64</v>
      </c>
      <c r="H15" s="30" t="s">
        <v>38</v>
      </c>
      <c r="I15" s="11">
        <f>24000/12</f>
        <v>2000</v>
      </c>
      <c r="J15" s="77" t="s">
        <v>33</v>
      </c>
      <c r="K15" s="74" t="s">
        <v>39</v>
      </c>
    </row>
    <row r="16" spans="1:11">
      <c r="A16" s="11">
        <v>6</v>
      </c>
      <c r="B16" s="12" t="s">
        <v>13</v>
      </c>
      <c r="C16" s="31" t="s">
        <v>65</v>
      </c>
      <c r="D16" s="32" t="s">
        <v>15</v>
      </c>
      <c r="E16" s="19" t="s">
        <v>16</v>
      </c>
      <c r="F16" s="16" t="s">
        <v>66</v>
      </c>
      <c r="G16" s="33" t="s">
        <v>58</v>
      </c>
      <c r="H16" s="34" t="s">
        <v>67</v>
      </c>
      <c r="I16" s="11">
        <f>12000/12</f>
        <v>1000</v>
      </c>
      <c r="J16" s="78" t="s">
        <v>20</v>
      </c>
      <c r="K16" s="72" t="s">
        <v>39</v>
      </c>
    </row>
    <row r="17" spans="1:11">
      <c r="A17" s="11"/>
      <c r="B17" s="15" t="s">
        <v>22</v>
      </c>
      <c r="C17" s="31" t="s">
        <v>68</v>
      </c>
      <c r="D17" s="32" t="s">
        <v>24</v>
      </c>
      <c r="E17" s="19" t="s">
        <v>25</v>
      </c>
      <c r="F17" s="16" t="s">
        <v>69</v>
      </c>
      <c r="G17" s="35" t="s">
        <v>70</v>
      </c>
      <c r="H17" s="34" t="s">
        <v>71</v>
      </c>
      <c r="I17" s="11">
        <f>56400/12</f>
        <v>4700</v>
      </c>
      <c r="J17" s="78" t="s">
        <v>20</v>
      </c>
      <c r="K17" s="18"/>
    </row>
    <row r="18" spans="1:11">
      <c r="A18" s="11"/>
      <c r="B18" s="15" t="s">
        <v>29</v>
      </c>
      <c r="C18" s="31" t="s">
        <v>72</v>
      </c>
      <c r="D18" s="32" t="s">
        <v>15</v>
      </c>
      <c r="E18" s="19" t="s">
        <v>31</v>
      </c>
      <c r="F18" s="16" t="s">
        <v>73</v>
      </c>
      <c r="G18" s="33" t="s">
        <v>74</v>
      </c>
      <c r="H18" s="34" t="s">
        <v>67</v>
      </c>
      <c r="I18" s="11"/>
      <c r="J18" s="78" t="s">
        <v>33</v>
      </c>
      <c r="K18" s="18"/>
    </row>
    <row r="19" spans="1:11">
      <c r="A19" s="11">
        <v>7</v>
      </c>
      <c r="B19" s="12" t="s">
        <v>13</v>
      </c>
      <c r="C19" s="36" t="s">
        <v>75</v>
      </c>
      <c r="D19" s="36" t="s">
        <v>24</v>
      </c>
      <c r="E19" s="19" t="s">
        <v>16</v>
      </c>
      <c r="F19" s="16" t="s">
        <v>76</v>
      </c>
      <c r="G19" s="37" t="s">
        <v>77</v>
      </c>
      <c r="H19" s="37" t="s">
        <v>38</v>
      </c>
      <c r="I19" s="11">
        <f>36000/12</f>
        <v>3000</v>
      </c>
      <c r="J19" s="79" t="s">
        <v>20</v>
      </c>
      <c r="K19" s="72" t="s">
        <v>39</v>
      </c>
    </row>
    <row r="20" spans="1:11">
      <c r="A20" s="11"/>
      <c r="B20" s="15" t="s">
        <v>22</v>
      </c>
      <c r="C20" s="36" t="s">
        <v>78</v>
      </c>
      <c r="D20" s="36" t="s">
        <v>15</v>
      </c>
      <c r="E20" s="19" t="s">
        <v>25</v>
      </c>
      <c r="F20" s="16" t="s">
        <v>79</v>
      </c>
      <c r="G20" s="37" t="s">
        <v>80</v>
      </c>
      <c r="H20" s="37" t="s">
        <v>81</v>
      </c>
      <c r="I20" s="11">
        <f>36000/12</f>
        <v>3000</v>
      </c>
      <c r="J20" s="79" t="s">
        <v>20</v>
      </c>
      <c r="K20" s="18"/>
    </row>
    <row r="21" spans="1:11">
      <c r="A21" s="11"/>
      <c r="B21" s="15" t="s">
        <v>29</v>
      </c>
      <c r="C21" s="36" t="s">
        <v>82</v>
      </c>
      <c r="D21" s="36" t="s">
        <v>15</v>
      </c>
      <c r="E21" s="19" t="s">
        <v>31</v>
      </c>
      <c r="F21" s="16" t="s">
        <v>83</v>
      </c>
      <c r="G21" s="37" t="s">
        <v>58</v>
      </c>
      <c r="H21" s="37" t="s">
        <v>38</v>
      </c>
      <c r="I21" s="11"/>
      <c r="J21" s="79" t="s">
        <v>33</v>
      </c>
      <c r="K21" s="18"/>
    </row>
    <row r="22" spans="1:11">
      <c r="A22" s="11">
        <v>8</v>
      </c>
      <c r="B22" s="12" t="s">
        <v>13</v>
      </c>
      <c r="C22" s="38" t="s">
        <v>84</v>
      </c>
      <c r="D22" s="38" t="s">
        <v>24</v>
      </c>
      <c r="E22" s="19" t="s">
        <v>16</v>
      </c>
      <c r="F22" s="16" t="s">
        <v>85</v>
      </c>
      <c r="G22" s="39" t="s">
        <v>86</v>
      </c>
      <c r="H22" s="39" t="s">
        <v>87</v>
      </c>
      <c r="I22" s="11">
        <f>45600/12</f>
        <v>3800</v>
      </c>
      <c r="J22" s="80" t="s">
        <v>20</v>
      </c>
      <c r="K22" s="72" t="s">
        <v>88</v>
      </c>
    </row>
    <row r="23" spans="1:11">
      <c r="A23" s="11"/>
      <c r="B23" s="15" t="s">
        <v>22</v>
      </c>
      <c r="C23" s="38" t="s">
        <v>89</v>
      </c>
      <c r="D23" s="38" t="s">
        <v>15</v>
      </c>
      <c r="E23" s="19" t="s">
        <v>25</v>
      </c>
      <c r="F23" s="16" t="s">
        <v>90</v>
      </c>
      <c r="G23" s="39" t="s">
        <v>58</v>
      </c>
      <c r="H23" s="39" t="s">
        <v>91</v>
      </c>
      <c r="I23" s="11"/>
      <c r="J23" s="80" t="s">
        <v>20</v>
      </c>
      <c r="K23" s="18"/>
    </row>
    <row r="24" spans="1:11">
      <c r="A24" s="11">
        <v>9</v>
      </c>
      <c r="B24" s="12" t="s">
        <v>13</v>
      </c>
      <c r="C24" s="40" t="s">
        <v>92</v>
      </c>
      <c r="D24" s="41" t="s">
        <v>15</v>
      </c>
      <c r="E24" s="19" t="s">
        <v>16</v>
      </c>
      <c r="F24" s="16" t="s">
        <v>93</v>
      </c>
      <c r="G24" s="42" t="s">
        <v>94</v>
      </c>
      <c r="H24" s="43" t="s">
        <v>95</v>
      </c>
      <c r="I24" s="11">
        <f>21000/12</f>
        <v>1750</v>
      </c>
      <c r="J24" s="79" t="s">
        <v>20</v>
      </c>
      <c r="K24" s="72" t="s">
        <v>96</v>
      </c>
    </row>
    <row r="25" spans="1:11">
      <c r="A25" s="11"/>
      <c r="B25" s="15" t="s">
        <v>22</v>
      </c>
      <c r="C25" s="40" t="s">
        <v>97</v>
      </c>
      <c r="D25" s="41" t="s">
        <v>24</v>
      </c>
      <c r="E25" s="19" t="s">
        <v>25</v>
      </c>
      <c r="F25" s="16" t="s">
        <v>98</v>
      </c>
      <c r="G25" s="42" t="s">
        <v>94</v>
      </c>
      <c r="H25" s="43" t="s">
        <v>99</v>
      </c>
      <c r="I25" s="11">
        <f>31200/12</f>
        <v>2600</v>
      </c>
      <c r="J25" s="79" t="s">
        <v>20</v>
      </c>
      <c r="K25" s="18"/>
    </row>
    <row r="26" spans="1:11">
      <c r="A26" s="11"/>
      <c r="B26" s="15" t="s">
        <v>29</v>
      </c>
      <c r="C26" s="40" t="s">
        <v>100</v>
      </c>
      <c r="D26" s="41" t="s">
        <v>15</v>
      </c>
      <c r="E26" s="19" t="s">
        <v>31</v>
      </c>
      <c r="F26" s="16" t="s">
        <v>101</v>
      </c>
      <c r="G26" s="42"/>
      <c r="H26" s="43" t="s">
        <v>99</v>
      </c>
      <c r="I26" s="11"/>
      <c r="J26" s="79" t="s">
        <v>33</v>
      </c>
      <c r="K26" s="18"/>
    </row>
    <row r="27" spans="1:11">
      <c r="A27" s="11">
        <v>10</v>
      </c>
      <c r="B27" s="12" t="s">
        <v>13</v>
      </c>
      <c r="C27" s="44" t="s">
        <v>102</v>
      </c>
      <c r="D27" s="45" t="s">
        <v>24</v>
      </c>
      <c r="E27" s="19" t="s">
        <v>16</v>
      </c>
      <c r="F27" s="16" t="s">
        <v>103</v>
      </c>
      <c r="G27" s="46" t="s">
        <v>104</v>
      </c>
      <c r="H27" s="47" t="s">
        <v>105</v>
      </c>
      <c r="I27" s="11">
        <f>58176/12</f>
        <v>4848</v>
      </c>
      <c r="J27" s="79" t="s">
        <v>20</v>
      </c>
      <c r="K27" s="72" t="s">
        <v>106</v>
      </c>
    </row>
    <row r="28" spans="1:11">
      <c r="A28" s="11"/>
      <c r="B28" s="15" t="s">
        <v>22</v>
      </c>
      <c r="C28" s="48" t="s">
        <v>107</v>
      </c>
      <c r="D28" s="49" t="s">
        <v>15</v>
      </c>
      <c r="E28" s="19" t="s">
        <v>25</v>
      </c>
      <c r="F28" s="16" t="s">
        <v>108</v>
      </c>
      <c r="G28" s="50" t="s">
        <v>37</v>
      </c>
      <c r="H28" s="50" t="s">
        <v>109</v>
      </c>
      <c r="I28" s="11"/>
      <c r="J28" s="79" t="s">
        <v>20</v>
      </c>
      <c r="K28" s="18"/>
    </row>
    <row r="29" spans="1:11">
      <c r="A29" s="11"/>
      <c r="B29" s="15" t="s">
        <v>29</v>
      </c>
      <c r="C29" s="51" t="s">
        <v>110</v>
      </c>
      <c r="D29" s="45" t="s">
        <v>15</v>
      </c>
      <c r="E29" s="19" t="s">
        <v>31</v>
      </c>
      <c r="F29" s="16" t="s">
        <v>111</v>
      </c>
      <c r="G29" s="52" t="s">
        <v>112</v>
      </c>
      <c r="H29" s="47" t="s">
        <v>105</v>
      </c>
      <c r="I29" s="11"/>
      <c r="J29" s="79" t="s">
        <v>33</v>
      </c>
      <c r="K29" s="18"/>
    </row>
    <row r="30" spans="1:11">
      <c r="A30" s="11">
        <v>11</v>
      </c>
      <c r="B30" s="12" t="s">
        <v>13</v>
      </c>
      <c r="C30" s="53" t="s">
        <v>113</v>
      </c>
      <c r="D30" s="53" t="s">
        <v>24</v>
      </c>
      <c r="E30" s="19" t="s">
        <v>16</v>
      </c>
      <c r="F30" s="16" t="s">
        <v>114</v>
      </c>
      <c r="G30" s="54" t="s">
        <v>115</v>
      </c>
      <c r="H30" s="54" t="s">
        <v>116</v>
      </c>
      <c r="I30" s="11">
        <f>45000/12</f>
        <v>3750</v>
      </c>
      <c r="J30" s="81" t="s">
        <v>20</v>
      </c>
      <c r="K30" s="72" t="s">
        <v>88</v>
      </c>
    </row>
    <row r="31" spans="1:11">
      <c r="A31" s="11"/>
      <c r="B31" s="15" t="s">
        <v>22</v>
      </c>
      <c r="C31" s="53" t="s">
        <v>117</v>
      </c>
      <c r="D31" s="53" t="s">
        <v>15</v>
      </c>
      <c r="E31" s="19" t="s">
        <v>25</v>
      </c>
      <c r="F31" s="16" t="s">
        <v>118</v>
      </c>
      <c r="G31" s="54" t="s">
        <v>37</v>
      </c>
      <c r="H31" s="54" t="s">
        <v>116</v>
      </c>
      <c r="I31" s="11"/>
      <c r="J31" s="81" t="s">
        <v>20</v>
      </c>
      <c r="K31" s="18"/>
    </row>
    <row r="32" spans="1:11">
      <c r="A32" s="11"/>
      <c r="B32" s="15" t="s">
        <v>29</v>
      </c>
      <c r="C32" s="53" t="s">
        <v>119</v>
      </c>
      <c r="D32" s="53" t="s">
        <v>24</v>
      </c>
      <c r="E32" s="19" t="s">
        <v>31</v>
      </c>
      <c r="F32" s="16" t="s">
        <v>120</v>
      </c>
      <c r="G32" s="54"/>
      <c r="H32" s="54" t="s">
        <v>116</v>
      </c>
      <c r="I32" s="11"/>
      <c r="J32" s="81" t="s">
        <v>33</v>
      </c>
      <c r="K32" s="18"/>
    </row>
    <row r="33" spans="1:11">
      <c r="A33" s="11">
        <v>12</v>
      </c>
      <c r="B33" s="12" t="s">
        <v>13</v>
      </c>
      <c r="C33" s="55" t="s">
        <v>121</v>
      </c>
      <c r="D33" s="56" t="s">
        <v>24</v>
      </c>
      <c r="E33" s="19" t="s">
        <v>16</v>
      </c>
      <c r="F33" s="16" t="s">
        <v>122</v>
      </c>
      <c r="G33" s="57" t="s">
        <v>123</v>
      </c>
      <c r="H33" s="58" t="s">
        <v>124</v>
      </c>
      <c r="I33" s="11">
        <f>30000/12</f>
        <v>2500</v>
      </c>
      <c r="J33" s="82" t="s">
        <v>33</v>
      </c>
      <c r="K33" s="72" t="s">
        <v>96</v>
      </c>
    </row>
    <row r="34" spans="1:11">
      <c r="A34" s="11">
        <v>13</v>
      </c>
      <c r="B34" s="12" t="s">
        <v>13</v>
      </c>
      <c r="C34" s="59" t="s">
        <v>125</v>
      </c>
      <c r="D34" s="59" t="s">
        <v>24</v>
      </c>
      <c r="E34" s="19" t="s">
        <v>16</v>
      </c>
      <c r="F34" s="16" t="s">
        <v>126</v>
      </c>
      <c r="G34" s="60" t="s">
        <v>115</v>
      </c>
      <c r="H34" s="60" t="s">
        <v>127</v>
      </c>
      <c r="I34" s="11">
        <f>71760/12</f>
        <v>5980</v>
      </c>
      <c r="J34" s="83" t="s">
        <v>20</v>
      </c>
      <c r="K34" s="72" t="s">
        <v>88</v>
      </c>
    </row>
    <row r="35" spans="1:11">
      <c r="A35" s="11"/>
      <c r="B35" s="15" t="s">
        <v>22</v>
      </c>
      <c r="C35" s="59" t="s">
        <v>128</v>
      </c>
      <c r="D35" s="59" t="s">
        <v>15</v>
      </c>
      <c r="E35" s="19" t="s">
        <v>25</v>
      </c>
      <c r="F35" s="16" t="s">
        <v>129</v>
      </c>
      <c r="G35" s="60" t="s">
        <v>58</v>
      </c>
      <c r="H35" s="60" t="s">
        <v>130</v>
      </c>
      <c r="I35" s="11"/>
      <c r="J35" s="83" t="s">
        <v>20</v>
      </c>
      <c r="K35" s="18"/>
    </row>
    <row r="36" spans="1:11">
      <c r="A36" s="11"/>
      <c r="B36" s="15" t="s">
        <v>29</v>
      </c>
      <c r="C36" s="59" t="s">
        <v>131</v>
      </c>
      <c r="D36" s="59" t="s">
        <v>24</v>
      </c>
      <c r="E36" s="19" t="s">
        <v>31</v>
      </c>
      <c r="F36" s="16" t="s">
        <v>132</v>
      </c>
      <c r="G36" s="60"/>
      <c r="H36" s="60" t="s">
        <v>127</v>
      </c>
      <c r="I36" s="11"/>
      <c r="J36" s="83" t="s">
        <v>33</v>
      </c>
      <c r="K36" s="18"/>
    </row>
    <row r="37" spans="1:12">
      <c r="A37" s="11">
        <v>14</v>
      </c>
      <c r="B37" s="12" t="s">
        <v>13</v>
      </c>
      <c r="C37" s="61" t="s">
        <v>133</v>
      </c>
      <c r="D37" s="62" t="s">
        <v>24</v>
      </c>
      <c r="E37" s="19" t="s">
        <v>16</v>
      </c>
      <c r="F37" s="16" t="s">
        <v>134</v>
      </c>
      <c r="G37" s="63" t="s">
        <v>135</v>
      </c>
      <c r="H37" s="63" t="s">
        <v>136</v>
      </c>
      <c r="I37" s="11">
        <f>30000/12</f>
        <v>2500</v>
      </c>
      <c r="J37" s="83" t="s">
        <v>33</v>
      </c>
      <c r="K37" s="72" t="s">
        <v>137</v>
      </c>
      <c r="L37" s="84"/>
    </row>
    <row r="38" spans="1:11">
      <c r="A38" s="64">
        <v>15</v>
      </c>
      <c r="B38" s="65" t="s">
        <v>13</v>
      </c>
      <c r="C38" s="66" t="s">
        <v>138</v>
      </c>
      <c r="D38" s="66" t="s">
        <v>15</v>
      </c>
      <c r="E38" s="67" t="s">
        <v>16</v>
      </c>
      <c r="F38" s="16" t="s">
        <v>139</v>
      </c>
      <c r="G38" s="68" t="s">
        <v>140</v>
      </c>
      <c r="H38" s="68" t="s">
        <v>141</v>
      </c>
      <c r="I38" s="64">
        <v>2000</v>
      </c>
      <c r="J38" s="85" t="s">
        <v>142</v>
      </c>
      <c r="K38" s="74" t="s">
        <v>143</v>
      </c>
    </row>
  </sheetData>
  <mergeCells count="22">
    <mergeCell ref="A1:J1"/>
    <mergeCell ref="A2:J2"/>
    <mergeCell ref="A4:A6"/>
    <mergeCell ref="A7:A9"/>
    <mergeCell ref="A11:A14"/>
    <mergeCell ref="A16:A18"/>
    <mergeCell ref="A19:A21"/>
    <mergeCell ref="A22:A23"/>
    <mergeCell ref="A24:A26"/>
    <mergeCell ref="A27:A29"/>
    <mergeCell ref="A30:A32"/>
    <mergeCell ref="A34:A36"/>
    <mergeCell ref="K4:K6"/>
    <mergeCell ref="K7:K9"/>
    <mergeCell ref="K11:K14"/>
    <mergeCell ref="K16:K18"/>
    <mergeCell ref="K19:K21"/>
    <mergeCell ref="K22:K23"/>
    <mergeCell ref="K24:K26"/>
    <mergeCell ref="K27:K29"/>
    <mergeCell ref="K30:K32"/>
    <mergeCell ref="K34:K3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2018-09-07T07:17:47Z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