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<sst xmlns="http://schemas.openxmlformats.org/spreadsheetml/2006/main" count="93">
  <si>
    <t>西安市保障性住房（限价房）资格联审信息表第000批（原表）</t>
  </si>
  <si>
    <t>基本信息（未央区 第 139 批 共 12 户，计 20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</si>
  <si>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</si>
  <si>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</si>
  <si>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</si>
  <si>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</si>
  <si>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</si>
  <si>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</si>
  <si>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</si>
  <si>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</si>
  <si>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</si>
  <si>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</si>
  <si>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</si>
  <si>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郭晨曦</t>
  </si>
  <si>
    <t>男</t>
  </si>
  <si>
    <t>本人</t>
  </si>
  <si>
    <t>610525****07121610</t>
  </si>
  <si>
    <t>西安亿鑫佰盛商贸有限公司</t>
  </si>
  <si>
    <t>未央区张家堡街道办枣园南岭社区二府庄1号付1号</t>
  </si>
  <si>
    <t>未婚</t>
  </si>
  <si>
    <t>张家堡</t>
  </si>
  <si>
    <t>曹张飞</t>
  </si>
  <si>
    <t>610525****11241314</t>
  </si>
  <si>
    <t>西安咸阳国际机场航空地勤公司</t>
  </si>
  <si>
    <t>陕西澄城县团结村十二组</t>
  </si>
  <si>
    <t>已婚</t>
  </si>
  <si>
    <t>成员1</t>
  </si>
  <si>
    <t>杨凯莉</t>
  </si>
  <si>
    <t>女</t>
  </si>
  <si>
    <t>配偶</t>
  </si>
  <si>
    <t>610527****03235621</t>
  </si>
  <si>
    <t>西安西核医院</t>
  </si>
  <si>
    <t>成员2</t>
  </si>
  <si>
    <t>张馨允</t>
  </si>
  <si>
    <t>子女</t>
  </si>
  <si>
    <t>610525****04090825</t>
  </si>
  <si>
    <t>****</t>
  </si>
  <si>
    <t>韩玉生</t>
  </si>
  <si>
    <t>610629****10280034</t>
  </si>
  <si>
    <t>西安长庆钻宇有限公司（临时工司机）</t>
  </si>
  <si>
    <t>张家堡文景社区</t>
  </si>
  <si>
    <t>离异</t>
  </si>
  <si>
    <t>韩一诺</t>
  </si>
  <si>
    <t>610112****09155080</t>
  </si>
  <si>
    <t>长庆八中（上学）</t>
  </si>
  <si>
    <t>赵云</t>
  </si>
  <si>
    <t>610427****06201624</t>
  </si>
  <si>
    <t>西安海普森生物科技有限公司</t>
  </si>
  <si>
    <t>西安市未央区二府庄1号付1号</t>
  </si>
  <si>
    <t>王成斌</t>
  </si>
  <si>
    <t>422801****03224019</t>
  </si>
  <si>
    <t>马旗寨小学</t>
  </si>
  <si>
    <t>呼强</t>
  </si>
  <si>
    <t>612731****0720021X</t>
  </si>
  <si>
    <t>品胜房产</t>
  </si>
  <si>
    <t>主申请人</t>
  </si>
  <si>
    <t>张妞</t>
  </si>
  <si>
    <t>610124****08010321</t>
  </si>
  <si>
    <t>西安市以梦为马青年旅社</t>
  </si>
  <si>
    <t>周至县四屯镇渭洲村19路南街副21号</t>
  </si>
  <si>
    <t>肖博伦</t>
  </si>
  <si>
    <t>610112****05085015</t>
  </si>
  <si>
    <t>陕西伟业科技有限公司</t>
  </si>
  <si>
    <t>西安市未央区张家堡街办兴隆园社区</t>
  </si>
  <si>
    <t>任秋梅</t>
  </si>
  <si>
    <t>140222****07080528</t>
  </si>
  <si>
    <t>西安天卓能源科技有限公司</t>
  </si>
  <si>
    <t>山西天镇县谷前堡镇张家庄村103号</t>
  </si>
  <si>
    <t>周信至</t>
  </si>
  <si>
    <t>610104****03185115</t>
  </si>
  <si>
    <t>西安邮件转运中心</t>
  </si>
  <si>
    <t>未央区凤城五路明珠花园7-1-13</t>
  </si>
  <si>
    <t>赵晨</t>
  </si>
  <si>
    <t>610528****03273628</t>
  </si>
  <si>
    <t>富平县齐村镇中心幼儿园</t>
  </si>
  <si>
    <t>富平县庄里镇北新街19号</t>
  </si>
  <si>
    <t>毛浓学</t>
  </si>
  <si>
    <t>612526****01192933</t>
  </si>
  <si>
    <t>西安美奇隆塑胶有限公司</t>
  </si>
  <si>
    <t>陕西省镇安县太平镇芋园村一组</t>
  </si>
  <si>
    <t>丁晓艳</t>
  </si>
  <si>
    <t>612526****09222940</t>
  </si>
  <si>
    <t>毛鑫</t>
  </si>
  <si>
    <t>611025****01162810</t>
  </si>
  <si>
    <t>阎鹏亮</t>
  </si>
  <si>
    <t>610112****01214019</t>
  </si>
  <si>
    <t>西安市鹏程金属容器有限公司</t>
  </si>
  <si>
    <t>西安市未央区六村堡街道</t>
  </si>
  <si>
    <t>六村堡</t>
  </si>
  <si>
    <t>温改绒</t>
  </si>
  <si>
    <t>610112****01084047</t>
  </si>
  <si>
    <t>阎皓阳</t>
  </si>
  <si>
    <t>610112****12134015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</si>
</sst>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29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ahoma"/>
      <charset val="134"/>
    </font>
    <font>
      <sz val="11"/>
      <color indexed="8"/>
      <name val="Tahoma"/>
      <charset val="129"/>
    </font>
    <font>
      <sz val="12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17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24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1" fillId="9" borderId="6" applyNumberFormat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48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10" applyNumberFormat="1" applyFont="1" applyFill="1" applyBorder="1" applyAlignment="1">
      <alignment horizontal="center" vertical="center" wrapText="1"/>
    </xf>
    <xf numFmtId="0" fontId="2" fillId="2" borderId="1" xfId="110" applyFont="1" applyFill="1" applyBorder="1" applyAlignment="1">
      <alignment horizontal="center" vertical="center" wrapText="1"/>
    </xf>
    <xf numFmtId="0" fontId="3" fillId="2" borderId="1" xfId="110" applyFont="1" applyFill="1" applyBorder="1" applyAlignment="1">
      <alignment horizontal="center" vertical="center" wrapText="1"/>
    </xf>
    <xf numFmtId="0" fontId="3" fillId="2" borderId="1" xfId="11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7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107" applyNumberFormat="1" applyFont="1" applyBorder="1" applyAlignment="1">
      <alignment horizontal="center"/>
    </xf>
    <xf numFmtId="0" fontId="7" fillId="0" borderId="1" xfId="107" applyFont="1" applyBorder="1" applyAlignment="1">
      <alignment horizontal="center"/>
    </xf>
    <xf numFmtId="49" fontId="9" fillId="0" borderId="1" xfId="95" applyNumberFormat="1" applyFont="1" applyBorder="1" applyAlignment="1" applyProtection="1">
      <alignment horizontal="center"/>
    </xf>
    <xf numFmtId="49" fontId="9" fillId="0" borderId="1" xfId="96" applyNumberFormat="1" applyFont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38" applyFont="1" applyBorder="1" applyAlignment="1">
      <alignment horizontal="center"/>
    </xf>
    <xf numFmtId="0" fontId="7" fillId="0" borderId="1" xfId="64" applyFont="1" applyBorder="1" applyAlignment="1">
      <alignment horizontal="center"/>
    </xf>
    <xf numFmtId="0" fontId="7" fillId="0" borderId="1" xfId="109" applyFont="1" applyFill="1" applyBorder="1" applyAlignment="1">
      <alignment horizontal="center"/>
    </xf>
    <xf numFmtId="0" fontId="7" fillId="0" borderId="1" xfId="109" applyFont="1" applyBorder="1" applyAlignment="1">
      <alignment horizontal="center"/>
    </xf>
    <xf numFmtId="0" fontId="7" fillId="0" borderId="1" xfId="59" applyFont="1" applyBorder="1" applyAlignment="1">
      <alignment horizontal="center"/>
    </xf>
    <xf numFmtId="0" fontId="7" fillId="0" borderId="1" xfId="60" applyFont="1" applyFill="1" applyBorder="1" applyAlignment="1">
      <alignment horizontal="center"/>
    </xf>
    <xf numFmtId="0" fontId="7" fillId="0" borderId="1" xfId="60" applyFont="1" applyBorder="1" applyAlignment="1">
      <alignment horizontal="center"/>
    </xf>
    <xf numFmtId="0" fontId="7" fillId="0" borderId="1" xfId="63" applyFont="1" applyBorder="1" applyAlignment="1">
      <alignment horizontal="center"/>
    </xf>
    <xf numFmtId="0" fontId="5" fillId="0" borderId="1" xfId="65" applyFont="1" applyBorder="1" applyAlignment="1">
      <alignment horizontal="center" vertical="center"/>
    </xf>
    <xf numFmtId="0" fontId="6" fillId="0" borderId="1" xfId="65" applyFont="1" applyBorder="1" applyAlignment="1">
      <alignment horizontal="center" vertical="center"/>
    </xf>
    <xf numFmtId="0" fontId="8" fillId="0" borderId="1" xfId="65" applyFont="1" applyBorder="1" applyAlignment="1">
      <alignment horizontal="center" vertical="center"/>
    </xf>
    <xf numFmtId="0" fontId="7" fillId="0" borderId="1" xfId="69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68" applyFont="1" applyBorder="1" applyAlignment="1">
      <alignment horizontal="center"/>
    </xf>
    <xf numFmtId="0" fontId="7" fillId="0" borderId="1" xfId="93" applyFont="1" applyBorder="1" applyAlignment="1">
      <alignment horizontal="center"/>
    </xf>
    <xf numFmtId="49" fontId="5" fillId="0" borderId="1" xfId="92" applyNumberFormat="1" applyFont="1" applyBorder="1" applyAlignment="1">
      <alignment horizontal="center"/>
    </xf>
    <xf numFmtId="49" fontId="5" fillId="0" borderId="1" xfId="28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66" applyFont="1" applyBorder="1" applyAlignment="1">
      <alignment horizontal="center"/>
    </xf>
    <xf numFmtId="0" fontId="7" fillId="0" borderId="1" xfId="55" applyFont="1" applyBorder="1" applyAlignment="1">
      <alignment horizontal="center"/>
    </xf>
    <xf numFmtId="0" fontId="7" fillId="0" borderId="1" xfId="20" applyFont="1" applyBorder="1" applyAlignment="1">
      <alignment horizontal="center"/>
    </xf>
    <xf numFmtId="0" fontId="7" fillId="0" borderId="1" xfId="61" applyFont="1" applyBorder="1" applyAlignment="1">
      <alignment horizontal="center"/>
    </xf>
    <xf numFmtId="0" fontId="7" fillId="0" borderId="1" xfId="39" applyFont="1" applyBorder="1" applyAlignment="1">
      <alignment horizontal="center"/>
    </xf>
    <xf numFmtId="0" fontId="8" fillId="0" borderId="1" xfId="67" applyFont="1" applyBorder="1" applyAlignment="1">
      <alignment horizontal="center" vertical="center"/>
    </xf>
    <xf numFmtId="0" fontId="7" fillId="0" borderId="1" xfId="62" applyFont="1" applyBorder="1" applyAlignment="1">
      <alignment horizontal="center"/>
    </xf>
    <xf numFmtId="0" fontId="7" fillId="0" borderId="1" xfId="29" applyFont="1" applyBorder="1" applyAlignment="1">
      <alignment horizontal="center"/>
    </xf>
  </cellXfs>
  <cellStyles count="11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31" xfId="28"/>
    <cellStyle name="常规 26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 2 13" xfId="35"/>
    <cellStyle name="汇总" xfId="36" builtinId="25"/>
    <cellStyle name="好" xfId="37" builtinId="26"/>
    <cellStyle name="常规 21" xfId="38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常规 11" xfId="59"/>
    <cellStyle name="常规 13" xfId="60"/>
    <cellStyle name="常规 14" xfId="61"/>
    <cellStyle name="常规 20" xfId="62"/>
    <cellStyle name="常规 15" xfId="63"/>
    <cellStyle name="常规 22" xfId="64"/>
    <cellStyle name="常规 17" xfId="65"/>
    <cellStyle name="常规 23" xfId="66"/>
    <cellStyle name="常规 18" xfId="67"/>
    <cellStyle name="常规 24" xfId="68"/>
    <cellStyle name="常规 19" xfId="69"/>
    <cellStyle name="常规 2" xfId="70"/>
    <cellStyle name="常规 2 12" xfId="71"/>
    <cellStyle name="常规 2 14" xfId="72"/>
    <cellStyle name="常规 2 20" xfId="73"/>
    <cellStyle name="常规 2 15" xfId="74"/>
    <cellStyle name="常规 2 21" xfId="75"/>
    <cellStyle name="常规 2 16" xfId="76"/>
    <cellStyle name="常规 2 22" xfId="77"/>
    <cellStyle name="常规 2 17" xfId="78"/>
    <cellStyle name="常规 2 23" xfId="79"/>
    <cellStyle name="常规 2 18" xfId="80"/>
    <cellStyle name="常规 2 24" xfId="81"/>
    <cellStyle name="常规 2 19" xfId="82"/>
    <cellStyle name="常规 2 2" xfId="83"/>
    <cellStyle name="常规 2 25" xfId="84"/>
    <cellStyle name="常规 2 3" xfId="85"/>
    <cellStyle name="常规 2 4" xfId="86"/>
    <cellStyle name="常规 2 5" xfId="87"/>
    <cellStyle name="常规 2 6" xfId="88"/>
    <cellStyle name="常规 2 7" xfId="89"/>
    <cellStyle name="常规 2 8" xfId="90"/>
    <cellStyle name="常规 2 9" xfId="91"/>
    <cellStyle name="常规 30" xfId="92"/>
    <cellStyle name="常规 25" xfId="93"/>
    <cellStyle name="常规 32" xfId="94"/>
    <cellStyle name="常规 27" xfId="95"/>
    <cellStyle name="常规 28" xfId="96"/>
    <cellStyle name="常规 29" xfId="97"/>
    <cellStyle name="常规 3" xfId="98"/>
    <cellStyle name="常规 3 2" xfId="99"/>
    <cellStyle name="常规 3 2 2" xfId="100"/>
    <cellStyle name="常规 3 2 3" xfId="101"/>
    <cellStyle name="常规 3 2 4" xfId="102"/>
    <cellStyle name="常规 3 3" xfId="103"/>
    <cellStyle name="常规 3 4" xfId="104"/>
    <cellStyle name="常规 4" xfId="105"/>
    <cellStyle name="常规 5" xfId="106"/>
    <cellStyle name="常规 7" xfId="107"/>
    <cellStyle name="常规 8" xfId="108"/>
    <cellStyle name="常规 9" xfId="109"/>
    <cellStyle name="常规_莲湖区12批60户联审" xfId="1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F13" sqref="F13"/>
    </sheetView>
  </sheetViews>
  <sheetFormatPr defaultColWidth="9" defaultRowHeight="14.25"/>
  <cols>
    <col min="1" max="5" width="9" style="1"/>
    <col min="6" max="6" width="23.2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38" t="s">
        <v>11</v>
      </c>
    </row>
    <row r="4" spans="1:11">
      <c r="A4" s="9">
        <v>1</v>
      </c>
      <c r="B4" s="10" t="s">
        <v>12</v>
      </c>
      <c r="C4" s="11" t="s">
        <v>13</v>
      </c>
      <c r="D4" s="11" t="s">
        <v>14</v>
      </c>
      <c r="E4" s="12" t="s">
        <v>15</v>
      </c>
      <c r="F4" s="13" t="s">
        <v>16</v>
      </c>
      <c r="G4" s="14" t="s">
        <v>17</v>
      </c>
      <c r="H4" s="14" t="s">
        <v>18</v>
      </c>
      <c r="I4" s="9">
        <f>40000/12</f>
        <v>3333.33333333333</v>
      </c>
      <c r="J4" s="12" t="s">
        <v>19</v>
      </c>
      <c r="K4" s="33" t="s">
        <v>20</v>
      </c>
    </row>
    <row r="5" spans="1:11">
      <c r="A5" s="9">
        <v>2</v>
      </c>
      <c r="B5" s="10" t="s">
        <v>12</v>
      </c>
      <c r="C5" s="15" t="s">
        <v>21</v>
      </c>
      <c r="D5" s="15" t="s">
        <v>14</v>
      </c>
      <c r="E5" s="12" t="s">
        <v>15</v>
      </c>
      <c r="F5" s="13" t="s">
        <v>22</v>
      </c>
      <c r="G5" s="16" t="s">
        <v>23</v>
      </c>
      <c r="H5" s="16" t="s">
        <v>24</v>
      </c>
      <c r="I5" s="9">
        <f>42000/12</f>
        <v>3500</v>
      </c>
      <c r="J5" s="12" t="s">
        <v>25</v>
      </c>
      <c r="K5" s="33" t="s">
        <v>20</v>
      </c>
    </row>
    <row r="6" spans="1:11">
      <c r="A6" s="9"/>
      <c r="B6" s="12" t="s">
        <v>26</v>
      </c>
      <c r="C6" s="15" t="s">
        <v>27</v>
      </c>
      <c r="D6" s="15" t="s">
        <v>28</v>
      </c>
      <c r="E6" s="12" t="s">
        <v>29</v>
      </c>
      <c r="F6" s="13" t="s">
        <v>30</v>
      </c>
      <c r="G6" s="16" t="s">
        <v>31</v>
      </c>
      <c r="H6" s="16" t="s">
        <v>24</v>
      </c>
      <c r="I6" s="9">
        <f>25200/12</f>
        <v>2100</v>
      </c>
      <c r="J6" s="12" t="s">
        <v>25</v>
      </c>
      <c r="K6" s="33"/>
    </row>
    <row r="7" spans="1:11">
      <c r="A7" s="9"/>
      <c r="B7" s="12" t="s">
        <v>32</v>
      </c>
      <c r="C7" s="15" t="s">
        <v>33</v>
      </c>
      <c r="D7" s="15" t="s">
        <v>28</v>
      </c>
      <c r="E7" s="12" t="s">
        <v>34</v>
      </c>
      <c r="F7" s="13" t="s">
        <v>35</v>
      </c>
      <c r="G7" s="16"/>
      <c r="H7" s="16" t="s">
        <v>24</v>
      </c>
      <c r="I7" s="9"/>
      <c r="J7" s="12" t="s">
        <v>19</v>
      </c>
      <c r="K7" s="33"/>
    </row>
    <row r="8" hidden="1" spans="1:11">
      <c r="A8" s="17">
        <v>4</v>
      </c>
      <c r="B8" s="18" t="s">
        <v>12</v>
      </c>
      <c r="C8" s="18"/>
      <c r="D8" s="19"/>
      <c r="E8" s="19" t="s">
        <v>15</v>
      </c>
      <c r="F8" s="13" t="s">
        <v>36</v>
      </c>
      <c r="G8" s="20"/>
      <c r="H8" s="17"/>
      <c r="I8" s="17"/>
      <c r="J8" s="19"/>
      <c r="K8" s="39"/>
    </row>
    <row r="9" spans="1:11">
      <c r="A9" s="9">
        <v>3</v>
      </c>
      <c r="B9" s="10" t="s">
        <v>12</v>
      </c>
      <c r="C9" s="21" t="s">
        <v>37</v>
      </c>
      <c r="D9" s="21" t="s">
        <v>14</v>
      </c>
      <c r="E9" s="12" t="s">
        <v>15</v>
      </c>
      <c r="F9" s="13" t="s">
        <v>38</v>
      </c>
      <c r="G9" s="22" t="s">
        <v>39</v>
      </c>
      <c r="H9" s="22" t="s">
        <v>40</v>
      </c>
      <c r="I9" s="9">
        <f>38400/12</f>
        <v>3200</v>
      </c>
      <c r="J9" s="40" t="s">
        <v>41</v>
      </c>
      <c r="K9" s="33" t="s">
        <v>20</v>
      </c>
    </row>
    <row r="10" spans="1:11">
      <c r="A10" s="9"/>
      <c r="B10" s="12" t="s">
        <v>26</v>
      </c>
      <c r="C10" s="21" t="s">
        <v>42</v>
      </c>
      <c r="D10" s="21" t="s">
        <v>28</v>
      </c>
      <c r="E10" s="12" t="s">
        <v>34</v>
      </c>
      <c r="F10" s="13" t="s">
        <v>43</v>
      </c>
      <c r="G10" s="22" t="s">
        <v>44</v>
      </c>
      <c r="H10" s="22" t="s">
        <v>40</v>
      </c>
      <c r="I10" s="9"/>
      <c r="J10" s="40" t="s">
        <v>19</v>
      </c>
      <c r="K10" s="33"/>
    </row>
    <row r="11" spans="1:11">
      <c r="A11" s="23">
        <v>4</v>
      </c>
      <c r="B11" s="24" t="s">
        <v>12</v>
      </c>
      <c r="C11" s="24" t="s">
        <v>45</v>
      </c>
      <c r="D11" s="24" t="s">
        <v>28</v>
      </c>
      <c r="E11" s="24" t="s">
        <v>15</v>
      </c>
      <c r="F11" s="13" t="s">
        <v>46</v>
      </c>
      <c r="G11" s="24" t="s">
        <v>47</v>
      </c>
      <c r="H11" s="24" t="s">
        <v>48</v>
      </c>
      <c r="I11" s="33">
        <f>5400/12</f>
        <v>450</v>
      </c>
      <c r="J11" s="41" t="s">
        <v>19</v>
      </c>
      <c r="K11" s="33" t="s">
        <v>20</v>
      </c>
    </row>
    <row r="12" spans="1:11">
      <c r="A12" s="25">
        <v>5</v>
      </c>
      <c r="B12" s="25" t="s">
        <v>12</v>
      </c>
      <c r="C12" s="25" t="s">
        <v>49</v>
      </c>
      <c r="D12" s="25" t="s">
        <v>14</v>
      </c>
      <c r="E12" s="25" t="s">
        <v>15</v>
      </c>
      <c r="F12" s="13" t="s">
        <v>50</v>
      </c>
      <c r="G12" s="25" t="s">
        <v>51</v>
      </c>
      <c r="H12" s="25" t="s">
        <v>48</v>
      </c>
      <c r="I12" s="33">
        <f>34200/12</f>
        <v>2850</v>
      </c>
      <c r="J12" s="42" t="s">
        <v>19</v>
      </c>
      <c r="K12" s="33" t="s">
        <v>20</v>
      </c>
    </row>
    <row r="13" spans="1:11">
      <c r="A13" s="26">
        <v>6</v>
      </c>
      <c r="B13" s="27" t="s">
        <v>12</v>
      </c>
      <c r="C13" s="27" t="s">
        <v>52</v>
      </c>
      <c r="D13" s="27" t="s">
        <v>14</v>
      </c>
      <c r="E13" s="27" t="s">
        <v>15</v>
      </c>
      <c r="F13" s="13" t="s">
        <v>53</v>
      </c>
      <c r="G13" s="27" t="s">
        <v>54</v>
      </c>
      <c r="H13" s="27" t="s">
        <v>48</v>
      </c>
      <c r="I13" s="33">
        <f>5800/12</f>
        <v>483.333333333333</v>
      </c>
      <c r="J13" s="43" t="s">
        <v>19</v>
      </c>
      <c r="K13" s="33" t="s">
        <v>20</v>
      </c>
    </row>
    <row r="14" spans="1:11">
      <c r="A14" s="28">
        <v>7</v>
      </c>
      <c r="B14" s="28" t="s">
        <v>55</v>
      </c>
      <c r="C14" s="28" t="s">
        <v>56</v>
      </c>
      <c r="D14" s="28" t="s">
        <v>28</v>
      </c>
      <c r="E14" s="28" t="s">
        <v>15</v>
      </c>
      <c r="F14" s="13" t="s">
        <v>57</v>
      </c>
      <c r="G14" s="28" t="s">
        <v>58</v>
      </c>
      <c r="H14" s="28" t="s">
        <v>59</v>
      </c>
      <c r="I14" s="33">
        <f>45600/12</f>
        <v>3800</v>
      </c>
      <c r="J14" s="44" t="s">
        <v>19</v>
      </c>
      <c r="K14" s="33" t="s">
        <v>20</v>
      </c>
    </row>
    <row r="15" spans="1:11">
      <c r="A15" s="29">
        <v>8</v>
      </c>
      <c r="B15" s="30" t="s">
        <v>12</v>
      </c>
      <c r="C15" s="30" t="s">
        <v>60</v>
      </c>
      <c r="D15" s="31" t="s">
        <v>14</v>
      </c>
      <c r="E15" s="31" t="s">
        <v>15</v>
      </c>
      <c r="F15" s="13" t="s">
        <v>61</v>
      </c>
      <c r="G15" s="31" t="s">
        <v>62</v>
      </c>
      <c r="H15" s="31" t="s">
        <v>63</v>
      </c>
      <c r="I15" s="33">
        <f>6200/12</f>
        <v>516.666666666667</v>
      </c>
      <c r="J15" s="45" t="s">
        <v>19</v>
      </c>
      <c r="K15" s="33" t="s">
        <v>20</v>
      </c>
    </row>
    <row r="16" spans="1:11">
      <c r="A16" s="32">
        <v>9</v>
      </c>
      <c r="B16" s="32" t="s">
        <v>12</v>
      </c>
      <c r="C16" s="32" t="s">
        <v>64</v>
      </c>
      <c r="D16" s="32" t="s">
        <v>28</v>
      </c>
      <c r="E16" s="32" t="s">
        <v>15</v>
      </c>
      <c r="F16" s="13" t="s">
        <v>65</v>
      </c>
      <c r="G16" s="32" t="s">
        <v>66</v>
      </c>
      <c r="H16" s="32" t="s">
        <v>67</v>
      </c>
      <c r="I16" s="33">
        <f>41906/12</f>
        <v>3492.16666666667</v>
      </c>
      <c r="J16" s="46" t="s">
        <v>19</v>
      </c>
      <c r="K16" s="33" t="s">
        <v>20</v>
      </c>
    </row>
    <row r="17" spans="1:11">
      <c r="A17" s="33">
        <v>10</v>
      </c>
      <c r="B17" s="34" t="s">
        <v>12</v>
      </c>
      <c r="C17" s="34" t="s">
        <v>68</v>
      </c>
      <c r="D17" s="34" t="s">
        <v>14</v>
      </c>
      <c r="E17" s="35" t="s">
        <v>15</v>
      </c>
      <c r="F17" s="13" t="s">
        <v>69</v>
      </c>
      <c r="G17" s="35" t="s">
        <v>70</v>
      </c>
      <c r="H17" s="35" t="s">
        <v>71</v>
      </c>
      <c r="I17" s="33">
        <f>33600/12</f>
        <v>2800</v>
      </c>
      <c r="J17" s="47" t="s">
        <v>25</v>
      </c>
      <c r="K17" s="33" t="s">
        <v>20</v>
      </c>
    </row>
    <row r="18" spans="1:11">
      <c r="A18" s="33"/>
      <c r="B18" s="34" t="s">
        <v>26</v>
      </c>
      <c r="C18" s="34" t="s">
        <v>72</v>
      </c>
      <c r="D18" s="34" t="s">
        <v>28</v>
      </c>
      <c r="E18" s="35" t="s">
        <v>29</v>
      </c>
      <c r="F18" s="13" t="s">
        <v>73</v>
      </c>
      <c r="G18" s="35" t="s">
        <v>74</v>
      </c>
      <c r="H18" s="35" t="s">
        <v>75</v>
      </c>
      <c r="I18" s="33">
        <f>36000/12</f>
        <v>3000</v>
      </c>
      <c r="J18" s="47" t="s">
        <v>25</v>
      </c>
      <c r="K18" s="33"/>
    </row>
    <row r="19" spans="1:11">
      <c r="A19" s="33">
        <v>11</v>
      </c>
      <c r="B19" s="36" t="s">
        <v>12</v>
      </c>
      <c r="C19" s="36" t="s">
        <v>76</v>
      </c>
      <c r="D19" s="36" t="s">
        <v>14</v>
      </c>
      <c r="E19" s="12" t="s">
        <v>15</v>
      </c>
      <c r="F19" s="13" t="s">
        <v>77</v>
      </c>
      <c r="G19" s="37" t="s">
        <v>78</v>
      </c>
      <c r="H19" s="37" t="s">
        <v>79</v>
      </c>
      <c r="I19" s="33">
        <f>46000/12</f>
        <v>3833.33333333333</v>
      </c>
      <c r="J19" s="12" t="s">
        <v>25</v>
      </c>
      <c r="K19" s="33" t="s">
        <v>20</v>
      </c>
    </row>
    <row r="20" spans="1:11">
      <c r="A20" s="33"/>
      <c r="B20" s="36" t="s">
        <v>26</v>
      </c>
      <c r="C20" s="36" t="s">
        <v>80</v>
      </c>
      <c r="D20" s="36" t="s">
        <v>28</v>
      </c>
      <c r="E20" s="12" t="s">
        <v>29</v>
      </c>
      <c r="F20" s="13" t="s">
        <v>81</v>
      </c>
      <c r="G20" s="37"/>
      <c r="H20" s="37" t="s">
        <v>79</v>
      </c>
      <c r="I20" s="33"/>
      <c r="J20" s="12" t="s">
        <v>25</v>
      </c>
      <c r="K20" s="33"/>
    </row>
    <row r="21" spans="1:11">
      <c r="A21" s="33"/>
      <c r="B21" s="36" t="s">
        <v>32</v>
      </c>
      <c r="C21" s="36" t="s">
        <v>82</v>
      </c>
      <c r="D21" s="36" t="s">
        <v>14</v>
      </c>
      <c r="E21" s="12" t="s">
        <v>34</v>
      </c>
      <c r="F21" s="13" t="s">
        <v>83</v>
      </c>
      <c r="G21" s="37"/>
      <c r="H21" s="37" t="s">
        <v>79</v>
      </c>
      <c r="I21" s="33"/>
      <c r="J21" s="12" t="s">
        <v>19</v>
      </c>
      <c r="K21" s="33"/>
    </row>
    <row r="22" spans="1:11">
      <c r="A22" s="9">
        <v>12</v>
      </c>
      <c r="B22" s="10" t="s">
        <v>12</v>
      </c>
      <c r="C22" s="10" t="s">
        <v>84</v>
      </c>
      <c r="D22" s="12" t="s">
        <v>14</v>
      </c>
      <c r="E22" s="12" t="s">
        <v>15</v>
      </c>
      <c r="F22" s="13" t="s">
        <v>85</v>
      </c>
      <c r="G22" s="9" t="s">
        <v>86</v>
      </c>
      <c r="H22" s="12" t="s">
        <v>87</v>
      </c>
      <c r="I22" s="33">
        <f>42000/12</f>
        <v>3500</v>
      </c>
      <c r="J22" s="12" t="s">
        <v>25</v>
      </c>
      <c r="K22" s="33" t="s">
        <v>88</v>
      </c>
    </row>
    <row r="23" spans="1:11">
      <c r="A23" s="9"/>
      <c r="B23" s="12" t="s">
        <v>26</v>
      </c>
      <c r="C23" s="12" t="s">
        <v>89</v>
      </c>
      <c r="D23" s="12" t="s">
        <v>28</v>
      </c>
      <c r="E23" s="12" t="s">
        <v>29</v>
      </c>
      <c r="F23" s="13" t="s">
        <v>90</v>
      </c>
      <c r="G23" s="12"/>
      <c r="H23" s="12" t="s">
        <v>87</v>
      </c>
      <c r="I23" s="33"/>
      <c r="J23" s="12" t="s">
        <v>25</v>
      </c>
      <c r="K23" s="33"/>
    </row>
    <row r="24" spans="1:11">
      <c r="A24" s="9"/>
      <c r="B24" s="12" t="s">
        <v>32</v>
      </c>
      <c r="C24" s="12" t="s">
        <v>91</v>
      </c>
      <c r="D24" s="12" t="s">
        <v>14</v>
      </c>
      <c r="E24" s="12" t="s">
        <v>34</v>
      </c>
      <c r="F24" s="13" t="s">
        <v>92</v>
      </c>
      <c r="G24" s="9"/>
      <c r="H24" s="12" t="s">
        <v>87</v>
      </c>
      <c r="I24" s="33"/>
      <c r="J24" s="12" t="s">
        <v>19</v>
      </c>
      <c r="K24" s="33"/>
    </row>
  </sheetData>
  <mergeCells count="12">
    <mergeCell ref="A1:J1"/>
    <mergeCell ref="A2:J2"/>
    <mergeCell ref="A5:A7"/>
    <mergeCell ref="A9:A10"/>
    <mergeCell ref="A17:A18"/>
    <mergeCell ref="A19:A21"/>
    <mergeCell ref="A22:A24"/>
    <mergeCell ref="K5:K7"/>
    <mergeCell ref="K9:K10"/>
    <mergeCell ref="K17:K18"/>
    <mergeCell ref="K19:K21"/>
    <mergeCell ref="K22:K2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2018-09-03T00:56:31Z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