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<sst xmlns="http://schemas.openxmlformats.org/spreadsheetml/2006/main" count="165">
  <si>
    <t>西安市保障性住房（经适房）资格联审信息表第000批（原表）</t>
  </si>
  <si>
    <t>基本信息（未央区第 148 批 共 18 户，计 41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</si>
  <si>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</si>
  <si>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</si>
  <si>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</si>
  <si>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</si>
  <si>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</si>
  <si>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</si>
  <si>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</si>
  <si>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</si>
  <si>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</si>
  <si>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</si>
  <si>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</si>
  <si>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</si>
  <si>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单小艳</t>
  </si>
  <si>
    <t>女</t>
  </si>
  <si>
    <t>本人</t>
  </si>
  <si>
    <t>610502****12170822</t>
  </si>
  <si>
    <t>西安未央同德医院</t>
  </si>
  <si>
    <t>陕西省西安市未央区渭滨街</t>
  </si>
  <si>
    <t>已婚</t>
  </si>
  <si>
    <t>徐家湾</t>
  </si>
  <si>
    <t>成员1</t>
  </si>
  <si>
    <t>李健</t>
  </si>
  <si>
    <t>男</t>
  </si>
  <si>
    <t>配偶</t>
  </si>
  <si>
    <t>320219****03091512</t>
  </si>
  <si>
    <t>江苏省江阴市</t>
  </si>
  <si>
    <t>李芳芳</t>
  </si>
  <si>
    <t>610426****10021526</t>
  </si>
  <si>
    <t>陕西华达科技股份有限公司</t>
  </si>
  <si>
    <t>红旗东路徐家湾社区</t>
  </si>
  <si>
    <t>马永亮</t>
  </si>
  <si>
    <t>610523****10244273</t>
  </si>
  <si>
    <t>陕西惠瑞环保科技工程有限公司</t>
  </si>
  <si>
    <t>大茄县区许庄镇街道办事处东汉村</t>
  </si>
  <si>
    <t>成员2</t>
  </si>
  <si>
    <t>马睿阳</t>
  </si>
  <si>
    <t>子女</t>
  </si>
  <si>
    <t>610523****0921365X</t>
  </si>
  <si>
    <t>西北工业大学附属小学融侨分校</t>
  </si>
  <si>
    <t>未婚</t>
  </si>
  <si>
    <t>曹延梅</t>
  </si>
  <si>
    <t xml:space="preserve">本人 </t>
  </si>
  <si>
    <t>610627****06170207</t>
  </si>
  <si>
    <t>西安市迈科商业中心有限公司</t>
  </si>
  <si>
    <t>西安市未央区什字街49号</t>
  </si>
  <si>
    <t>辛家庙</t>
  </si>
  <si>
    <t>鹿玺焯</t>
  </si>
  <si>
    <t>610121****10140039</t>
  </si>
  <si>
    <t>无</t>
  </si>
  <si>
    <t>鹿舜卿</t>
  </si>
  <si>
    <t>610627****12210185</t>
  </si>
  <si>
    <t>李红妮</t>
  </si>
  <si>
    <t>610322****12163963</t>
  </si>
  <si>
    <t>西安迅捷有限公司</t>
  </si>
  <si>
    <t>西安市未央区二府庄1号付1号</t>
  </si>
  <si>
    <t>离异</t>
  </si>
  <si>
    <t xml:space="preserve"> 张家堡</t>
  </si>
  <si>
    <t>李嘉鑫</t>
  </si>
  <si>
    <t>610322****09114839</t>
  </si>
  <si>
    <t>李晔</t>
  </si>
  <si>
    <t>610323****04271121</t>
  </si>
  <si>
    <t>陕西鹏晟教育有限公司</t>
  </si>
  <si>
    <t>陕西省未央区渭滨路街</t>
  </si>
  <si>
    <t>张淑晖</t>
  </si>
  <si>
    <t>610326****08200300</t>
  </si>
  <si>
    <t>陕西明珠家居产业有限公司</t>
  </si>
  <si>
    <t>陕西省西安是未央区渭滨路</t>
  </si>
  <si>
    <t>邱豫</t>
  </si>
  <si>
    <t>610431****03190644</t>
  </si>
  <si>
    <t>西安亮剑科技有限公司</t>
  </si>
  <si>
    <t>西安市未央区张家堡街道方新社区</t>
  </si>
  <si>
    <t>侯锦城</t>
  </si>
  <si>
    <t>610112****09092533</t>
  </si>
  <si>
    <t>武超</t>
  </si>
  <si>
    <t>610112****12202519</t>
  </si>
  <si>
    <t>西安市公交六公司</t>
  </si>
  <si>
    <t>张家堡纬二十九街社区</t>
  </si>
  <si>
    <t>涂向彤</t>
  </si>
  <si>
    <t>610114****0318054X</t>
  </si>
  <si>
    <t>锟锟工艺品店</t>
  </si>
  <si>
    <t>辛家庙派出所</t>
  </si>
  <si>
    <t>大明宫</t>
  </si>
  <si>
    <t>李鹏</t>
  </si>
  <si>
    <t>610525****08220814</t>
  </si>
  <si>
    <t>陕西华山工程机械有限公司</t>
  </si>
  <si>
    <t>陕西省未央区凤城六路55号职工楼</t>
  </si>
  <si>
    <t xml:space="preserve">  </t>
  </si>
  <si>
    <t>贾芮泉</t>
  </si>
  <si>
    <t>610527****0715602X</t>
  </si>
  <si>
    <t>在家管小孩</t>
  </si>
  <si>
    <t>陕西省澄城县冯原镇关家桥五组</t>
  </si>
  <si>
    <t>李江楠</t>
  </si>
  <si>
    <t>610525****11210819</t>
  </si>
  <si>
    <t>学生</t>
  </si>
  <si>
    <t>成员3</t>
  </si>
  <si>
    <t>李静怡</t>
  </si>
  <si>
    <t>610525****05270829</t>
  </si>
  <si>
    <t>幼儿园</t>
  </si>
  <si>
    <t>张春成</t>
  </si>
  <si>
    <t>610422****09033213</t>
  </si>
  <si>
    <t>陕西瑞玖实业有限公司</t>
  </si>
  <si>
    <t>西安市未央区渭清南路28号</t>
  </si>
  <si>
    <t>谭家</t>
  </si>
  <si>
    <t>何玲玲</t>
  </si>
  <si>
    <t>610221****06051348</t>
  </si>
  <si>
    <t>无业</t>
  </si>
  <si>
    <t>陕西省三原县马额镇瓦紫寨村</t>
  </si>
  <si>
    <t>张文博</t>
  </si>
  <si>
    <t>610422****11053217</t>
  </si>
  <si>
    <t>杨惠萍</t>
  </si>
  <si>
    <t>610102****0311002X</t>
  </si>
  <si>
    <t>西安华侨商店</t>
  </si>
  <si>
    <t>西安市未央区渭滨街58号34栋1单元1006室</t>
  </si>
  <si>
    <t>付满义</t>
  </si>
  <si>
    <t>610112****04182015</t>
  </si>
  <si>
    <t>张艳霞</t>
  </si>
  <si>
    <t>612522****11283324</t>
  </si>
  <si>
    <t>河南百汇康生物科技有限公司</t>
  </si>
  <si>
    <t>谭家派出所</t>
  </si>
  <si>
    <t>李蔚</t>
  </si>
  <si>
    <t>丈夫</t>
  </si>
  <si>
    <t>612525****10266311</t>
  </si>
  <si>
    <t>商洛市山阳县小河口镇杨家湾村庙沟组012号</t>
  </si>
  <si>
    <t>李姊桢</t>
  </si>
  <si>
    <t>女儿</t>
  </si>
  <si>
    <t>611024****09286269</t>
  </si>
  <si>
    <t>唐文丽</t>
  </si>
  <si>
    <t>610522****06232029</t>
  </si>
  <si>
    <t>刘路</t>
  </si>
  <si>
    <t>610522****10032038</t>
  </si>
  <si>
    <t>泥瓦工</t>
  </si>
  <si>
    <t>潼关县太要镇太要社区六组</t>
  </si>
  <si>
    <t>刘卓彦</t>
  </si>
  <si>
    <t>610522****08112040</t>
  </si>
  <si>
    <t>锦园小学</t>
  </si>
  <si>
    <t>刘彦泽</t>
  </si>
  <si>
    <t>610522****10242032</t>
  </si>
  <si>
    <t>白国元</t>
  </si>
  <si>
    <t>612725****11220233</t>
  </si>
  <si>
    <t>北京森磊源建筑规划设计院</t>
  </si>
  <si>
    <t>未央人才市场</t>
  </si>
  <si>
    <t>李沙</t>
  </si>
  <si>
    <t>610423****08024446</t>
  </si>
  <si>
    <t>陕西卓唐建设工程有限公司</t>
  </si>
  <si>
    <t>陕西省泾阳县</t>
  </si>
  <si>
    <t>白凯硕</t>
  </si>
  <si>
    <t>610112****11163556</t>
  </si>
  <si>
    <t>周珺琦</t>
  </si>
  <si>
    <t>612323****04027966</t>
  </si>
  <si>
    <t>陕西创泰食品有限公司</t>
  </si>
  <si>
    <t>郑保忠</t>
  </si>
  <si>
    <t>610103****06103638</t>
  </si>
  <si>
    <t>临时司机</t>
  </si>
  <si>
    <t>谭家社区</t>
  </si>
  <si>
    <t>郑子劼</t>
  </si>
  <si>
    <t>610103****10232433</t>
  </si>
  <si>
    <t>史明</t>
  </si>
  <si>
    <t>610112****05092055</t>
  </si>
  <si>
    <t>西安普惠蒲公英软件有限公司</t>
  </si>
  <si>
    <t>郑柯</t>
  </si>
  <si>
    <t>610112****05021544</t>
  </si>
  <si>
    <t>未央区草摊派出所</t>
  </si>
  <si>
    <t>史益函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</si>
</sst>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7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</font>
    <font>
      <b/>
      <sz val="13"/>
      <color theme="3"/>
      <name val="宋体"/>
      <charset val="134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b/>
      <sz val="11"/>
      <color indexed="9"/>
      <name val="宋体"/>
      <charset val="134"/>
    </font>
    <font>
      <sz val="18"/>
      <color theme="3"/>
      <name val="宋体"/>
      <charset val="134"/>
    </font>
    <font>
      <sz val="11"/>
      <color rgb="FFFA7D00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indexed="8"/>
      </top>
      <bottom style="thin">
        <color rgb="FF3F3F3F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395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32" fillId="21" borderId="9" applyNumberFormat="0" applyProtection="0"/>
    <xf numFmtId="0" fontId="15" fillId="15" borderId="0" applyNumberFormat="0" applyBorder="0" applyAlignment="0" applyProtection="0">
      <alignment vertical="center"/>
    </xf>
    <xf numFmtId="0" fontId="22" fillId="9" borderId="0" applyNumberFormat="0" applyBorder="0" applyProtection="0"/>
    <xf numFmtId="0" fontId="21" fillId="7" borderId="5" applyNumberFormat="0" applyAlignment="0" applyProtection="0">
      <alignment vertical="center"/>
    </xf>
    <xf numFmtId="0" fontId="14" fillId="0" borderId="0" applyProtection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35" fillId="0" borderId="0"/>
    <xf numFmtId="0" fontId="35" fillId="0" borderId="0"/>
    <xf numFmtId="41" fontId="20" fillId="0" borderId="0" applyFont="0" applyFill="0" applyBorder="0" applyAlignment="0" applyProtection="0">
      <alignment vertical="center"/>
    </xf>
    <xf numFmtId="0" fontId="37" fillId="21" borderId="5" applyNumberFormat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8" fillId="25" borderId="0" applyNumberFormat="0" applyBorder="0" applyProtection="0"/>
    <xf numFmtId="0" fontId="41" fillId="0" borderId="0" applyNumberFormat="0" applyFill="0" applyBorder="0" applyAlignment="0" applyProtection="0">
      <alignment vertical="center"/>
    </xf>
    <xf numFmtId="0" fontId="42" fillId="33" borderId="0" applyNumberFormat="0" applyBorder="0" applyProtection="0"/>
    <xf numFmtId="0" fontId="22" fillId="31" borderId="0" applyNumberFormat="0" applyBorder="0" applyProtection="0"/>
    <xf numFmtId="0" fontId="24" fillId="0" borderId="0">
      <alignment vertical="center"/>
    </xf>
    <xf numFmtId="0" fontId="20" fillId="14" borderId="7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45" fillId="0" borderId="11" applyNumberFormat="0" applyFill="0" applyAlignment="0" applyProtection="0">
      <alignment vertical="center"/>
    </xf>
    <xf numFmtId="0" fontId="22" fillId="30" borderId="0" applyNumberFormat="0" applyBorder="0" applyProtection="0"/>
    <xf numFmtId="0" fontId="36" fillId="0" borderId="11" applyNumberFormat="0" applyFill="0" applyAlignment="0" applyProtection="0">
      <alignment vertical="center"/>
    </xf>
    <xf numFmtId="0" fontId="22" fillId="8" borderId="0" applyNumberFormat="0" applyBorder="0" applyProtection="0"/>
    <xf numFmtId="0" fontId="17" fillId="2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8" fillId="4" borderId="12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6" fillId="4" borderId="5" applyNumberFormat="0" applyAlignment="0" applyProtection="0">
      <alignment vertical="center"/>
    </xf>
    <xf numFmtId="0" fontId="44" fillId="36" borderId="15" applyNumberFormat="0" applyAlignment="0" applyProtection="0">
      <alignment vertical="center"/>
    </xf>
    <xf numFmtId="0" fontId="14" fillId="0" borderId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27" borderId="0" applyNumberFormat="0" applyBorder="0" applyProtection="0"/>
    <xf numFmtId="0" fontId="24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28" fillId="11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37" borderId="0" applyNumberFormat="0" applyBorder="0" applyProtection="0"/>
    <xf numFmtId="0" fontId="24" fillId="0" borderId="0">
      <alignment vertical="center"/>
    </xf>
    <xf numFmtId="0" fontId="17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2" fillId="26" borderId="0" applyNumberFormat="0" applyBorder="0" applyProtection="0"/>
    <xf numFmtId="0" fontId="15" fillId="41" borderId="0" applyNumberFormat="0" applyBorder="0" applyAlignment="0" applyProtection="0">
      <alignment vertical="center"/>
    </xf>
    <xf numFmtId="0" fontId="32" fillId="21" borderId="9" applyNumberFormat="0" applyProtection="0"/>
    <xf numFmtId="0" fontId="15" fillId="42" borderId="0" applyNumberFormat="0" applyBorder="0" applyAlignment="0" applyProtection="0">
      <alignment vertical="center"/>
    </xf>
    <xf numFmtId="0" fontId="22" fillId="13" borderId="0" applyNumberFormat="0" applyBorder="0" applyProtection="0"/>
    <xf numFmtId="0" fontId="15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32" fillId="21" borderId="9" applyNumberFormat="0" applyProtection="0"/>
    <xf numFmtId="0" fontId="15" fillId="47" borderId="0" applyNumberFormat="0" applyBorder="0" applyAlignment="0" applyProtection="0">
      <alignment vertical="center"/>
    </xf>
    <xf numFmtId="0" fontId="22" fillId="18" borderId="0" applyNumberFormat="0" applyBorder="0" applyProtection="0"/>
    <xf numFmtId="0" fontId="37" fillId="21" borderId="5" applyNumberFormat="0" applyProtection="0"/>
    <xf numFmtId="0" fontId="15" fillId="48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7" fillId="21" borderId="5" applyNumberFormat="0" applyProtection="0"/>
    <xf numFmtId="0" fontId="15" fillId="32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46" fillId="46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42" fillId="33" borderId="0" applyNumberFormat="0" applyBorder="0" applyProtection="0"/>
    <xf numFmtId="0" fontId="22" fillId="53" borderId="0" applyNumberFormat="0" applyBorder="0" applyProtection="0"/>
    <xf numFmtId="0" fontId="42" fillId="33" borderId="0" applyNumberFormat="0" applyBorder="0" applyProtection="0"/>
    <xf numFmtId="0" fontId="22" fillId="54" borderId="0" applyNumberFormat="0" applyBorder="0" applyProtection="0"/>
    <xf numFmtId="0" fontId="22" fillId="55" borderId="0" applyNumberFormat="0" applyBorder="0" applyProtection="0"/>
    <xf numFmtId="0" fontId="28" fillId="29" borderId="0" applyNumberFormat="0" applyBorder="0" applyProtection="0"/>
    <xf numFmtId="0" fontId="28" fillId="35" borderId="0" applyNumberFormat="0" applyBorder="0" applyProtection="0"/>
    <xf numFmtId="0" fontId="14" fillId="0" borderId="0" applyProtection="0">
      <alignment vertical="center"/>
    </xf>
    <xf numFmtId="0" fontId="28" fillId="20" borderId="0" applyNumberFormat="0" applyBorder="0" applyProtection="0"/>
    <xf numFmtId="0" fontId="28" fillId="17" borderId="0" applyNumberFormat="0" applyBorder="0" applyProtection="0"/>
    <xf numFmtId="0" fontId="28" fillId="56" borderId="0" applyNumberFormat="0" applyBorder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39" fillId="0" borderId="13" applyNumberFormat="0" applyFill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39" fillId="0" borderId="13" applyNumberFormat="0" applyFill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39" fillId="0" borderId="13" applyNumberFormat="0" applyFill="0" applyProtection="0"/>
    <xf numFmtId="0" fontId="24" fillId="0" borderId="0">
      <alignment vertical="center"/>
    </xf>
    <xf numFmtId="0" fontId="33" fillId="0" borderId="10" applyNumberFormat="0" applyFill="0" applyProtection="0"/>
    <xf numFmtId="0" fontId="24" fillId="0" borderId="0">
      <alignment vertical="center"/>
    </xf>
    <xf numFmtId="0" fontId="33" fillId="0" borderId="10" applyNumberFormat="0" applyFill="0" applyProtection="0"/>
    <xf numFmtId="0" fontId="24" fillId="0" borderId="0">
      <alignment vertical="center"/>
    </xf>
    <xf numFmtId="0" fontId="33" fillId="0" borderId="10" applyNumberFormat="0" applyFill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19" fillId="0" borderId="6" applyNumberFormat="0" applyFill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48" fillId="60" borderId="15" applyNumberFormat="0" applyProtection="0"/>
    <xf numFmtId="0" fontId="1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0" borderId="0" applyProtection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5" fillId="0" borderId="0"/>
    <xf numFmtId="0" fontId="24" fillId="0" borderId="0">
      <alignment vertical="center"/>
    </xf>
    <xf numFmtId="0" fontId="35" fillId="0" borderId="0"/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50" fillId="0" borderId="8" applyNumberFormat="0" applyFill="0" applyProtection="0"/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35" fillId="0" borderId="0"/>
    <xf numFmtId="0" fontId="24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5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35" fillId="0" borderId="0"/>
    <xf numFmtId="0" fontId="14" fillId="0" borderId="0" applyProtection="0">
      <alignment vertical="center"/>
    </xf>
    <xf numFmtId="0" fontId="35" fillId="0" borderId="0"/>
    <xf numFmtId="0" fontId="14" fillId="0" borderId="0" applyProtection="0">
      <alignment vertical="center"/>
    </xf>
    <xf numFmtId="0" fontId="35" fillId="0" borderId="0"/>
    <xf numFmtId="0" fontId="14" fillId="0" borderId="0" applyProtection="0">
      <alignment vertical="center"/>
    </xf>
    <xf numFmtId="0" fontId="35" fillId="0" borderId="0"/>
    <xf numFmtId="0" fontId="14" fillId="0" borderId="0" applyProtection="0">
      <alignment vertical="center"/>
    </xf>
    <xf numFmtId="0" fontId="35" fillId="0" borderId="0"/>
    <xf numFmtId="0" fontId="14" fillId="0" borderId="0" applyProtection="0">
      <alignment vertical="center"/>
    </xf>
    <xf numFmtId="0" fontId="35" fillId="0" borderId="0"/>
    <xf numFmtId="0" fontId="14" fillId="0" borderId="0" applyProtection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35" fillId="0" borderId="0"/>
    <xf numFmtId="0" fontId="14" fillId="0" borderId="0" applyProtection="0">
      <alignment vertical="center"/>
    </xf>
    <xf numFmtId="0" fontId="35" fillId="0" borderId="0"/>
    <xf numFmtId="0" fontId="35" fillId="0" borderId="0"/>
    <xf numFmtId="0" fontId="24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>
      <alignment vertical="center"/>
    </xf>
    <xf numFmtId="0" fontId="0" fillId="0" borderId="0">
      <alignment vertical="center"/>
    </xf>
    <xf numFmtId="0" fontId="14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7" fillId="58" borderId="5" applyNumberFormat="0" applyProtection="0"/>
    <xf numFmtId="0" fontId="35" fillId="0" borderId="0"/>
    <xf numFmtId="0" fontId="47" fillId="58" borderId="5" applyNumberFormat="0" applyProtection="0"/>
    <xf numFmtId="0" fontId="35" fillId="0" borderId="0"/>
    <xf numFmtId="0" fontId="24" fillId="0" borderId="0">
      <alignment vertical="center"/>
    </xf>
    <xf numFmtId="0" fontId="24" fillId="0" borderId="0">
      <alignment vertical="center"/>
    </xf>
    <xf numFmtId="0" fontId="48" fillId="60" borderId="15" applyNumberFormat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4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46" fillId="46" borderId="0" applyNumberFormat="0" applyBorder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0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0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0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Protection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8" fillId="0" borderId="0">
      <alignment vertical="center"/>
    </xf>
    <xf numFmtId="0" fontId="14" fillId="0" borderId="0" applyProtection="0">
      <alignment vertical="center"/>
    </xf>
    <xf numFmtId="0" fontId="51" fillId="0" borderId="0" applyNumberFormat="0" applyFill="0" applyBorder="0" applyProtection="0"/>
    <xf numFmtId="0" fontId="18" fillId="0" borderId="0">
      <alignment vertical="center"/>
    </xf>
    <xf numFmtId="0" fontId="14" fillId="0" borderId="0" applyProtection="0">
      <alignment vertical="center"/>
    </xf>
    <xf numFmtId="0" fontId="51" fillId="0" borderId="0" applyNumberFormat="0" applyFill="0" applyBorder="0" applyProtection="0"/>
    <xf numFmtId="0" fontId="18" fillId="0" borderId="0">
      <alignment vertical="center"/>
    </xf>
    <xf numFmtId="0" fontId="18" fillId="0" borderId="0">
      <alignment vertical="center"/>
    </xf>
    <xf numFmtId="0" fontId="51" fillId="0" borderId="0" applyNumberFormat="0" applyFill="0" applyBorder="0" applyProtection="0"/>
    <xf numFmtId="0" fontId="18" fillId="0" borderId="0">
      <alignment vertical="center"/>
    </xf>
    <xf numFmtId="0" fontId="14" fillId="0" borderId="0" applyProtection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8" fillId="0" borderId="0">
      <alignment vertical="center"/>
    </xf>
    <xf numFmtId="0" fontId="24" fillId="0" borderId="0">
      <alignment vertical="center"/>
    </xf>
    <xf numFmtId="0" fontId="18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6" fillId="0" borderId="0"/>
    <xf numFmtId="0" fontId="53" fillId="62" borderId="0" applyNumberFormat="0" applyBorder="0" applyProtection="0"/>
    <xf numFmtId="0" fontId="53" fillId="62" borderId="0" applyNumberFormat="0" applyBorder="0" applyProtection="0"/>
    <xf numFmtId="0" fontId="53" fillId="62" borderId="0" applyNumberFormat="0" applyBorder="0" applyProtection="0"/>
    <xf numFmtId="0" fontId="54" fillId="0" borderId="14" applyNumberFormat="0" applyFill="0" applyProtection="0"/>
    <xf numFmtId="0" fontId="54" fillId="0" borderId="14" applyNumberFormat="0" applyFill="0" applyProtection="0"/>
    <xf numFmtId="0" fontId="54" fillId="0" borderId="14" applyNumberFormat="0" applyFill="0" applyProtection="0"/>
    <xf numFmtId="0" fontId="48" fillId="60" borderId="15" applyNumberFormat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52" fillId="0" borderId="0" applyNumberFormat="0" applyFill="0" applyBorder="0" applyProtection="0"/>
    <xf numFmtId="0" fontId="22" fillId="64" borderId="7" applyNumberFormat="0" applyFont="0" applyProtection="0"/>
    <xf numFmtId="0" fontId="28" fillId="63" borderId="0" applyNumberFormat="0" applyBorder="0" applyProtection="0"/>
    <xf numFmtId="0" fontId="28" fillId="57" borderId="0" applyNumberFormat="0" applyBorder="0" applyProtection="0"/>
    <xf numFmtId="0" fontId="28" fillId="61" borderId="0" applyNumberFormat="0" applyBorder="0" applyProtection="0"/>
    <xf numFmtId="0" fontId="28" fillId="40" borderId="0" applyNumberFormat="0" applyBorder="0" applyProtection="0"/>
    <xf numFmtId="0" fontId="28" fillId="59" borderId="0" applyNumberFormat="0" applyBorder="0" applyProtection="0"/>
    <xf numFmtId="0" fontId="47" fillId="58" borderId="5" applyNumberFormat="0" applyProtection="0"/>
  </cellStyleXfs>
  <cellXfs count="8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377" applyNumberFormat="1" applyFont="1" applyFill="1" applyBorder="1" applyAlignment="1">
      <alignment horizontal="center" vertical="center" wrapText="1"/>
    </xf>
    <xf numFmtId="0" fontId="2" fillId="2" borderId="2" xfId="377" applyNumberFormat="1" applyFont="1" applyFill="1" applyBorder="1" applyAlignment="1">
      <alignment horizontal="center" vertical="center" wrapText="1"/>
    </xf>
    <xf numFmtId="0" fontId="3" fillId="2" borderId="3" xfId="377" applyFont="1" applyFill="1" applyBorder="1" applyAlignment="1">
      <alignment horizontal="center" vertical="center" wrapText="1"/>
    </xf>
    <xf numFmtId="0" fontId="4" fillId="2" borderId="3" xfId="377" applyFont="1" applyFill="1" applyBorder="1" applyAlignment="1">
      <alignment horizontal="center" vertical="center" wrapText="1"/>
    </xf>
    <xf numFmtId="0" fontId="4" fillId="2" borderId="3" xfId="377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151" applyFont="1" applyFill="1" applyBorder="1" applyAlignment="1">
      <alignment horizontal="center" vertical="center"/>
    </xf>
    <xf numFmtId="0" fontId="8" fillId="0" borderId="4" xfId="292" applyFont="1" applyFill="1" applyBorder="1" applyAlignment="1">
      <alignment horizontal="center" vertical="center"/>
    </xf>
    <xf numFmtId="0" fontId="6" fillId="0" borderId="4" xfId="126" applyFont="1" applyBorder="1" applyAlignment="1">
      <alignment horizontal="center"/>
    </xf>
    <xf numFmtId="0" fontId="8" fillId="0" borderId="4" xfId="153" applyNumberFormat="1" applyFont="1" applyFill="1" applyBorder="1" applyAlignment="1">
      <alignment horizontal="center" vertical="center"/>
    </xf>
    <xf numFmtId="0" fontId="8" fillId="0" borderId="4" xfId="155" applyFont="1" applyFill="1" applyBorder="1" applyAlignment="1">
      <alignment horizontal="center" vertical="center"/>
    </xf>
    <xf numFmtId="0" fontId="6" fillId="0" borderId="4" xfId="16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151" applyFont="1" applyFill="1" applyBorder="1" applyAlignment="1">
      <alignment horizontal="center" vertical="center"/>
    </xf>
    <xf numFmtId="0" fontId="9" fillId="0" borderId="4" xfId="151" applyFont="1" applyFill="1" applyBorder="1" applyAlignment="1">
      <alignment horizontal="center" vertical="center"/>
    </xf>
    <xf numFmtId="0" fontId="8" fillId="0" borderId="4" xfId="157" applyFont="1" applyFill="1" applyBorder="1" applyAlignment="1">
      <alignment horizontal="center" vertical="center"/>
    </xf>
    <xf numFmtId="0" fontId="6" fillId="0" borderId="4" xfId="126" applyFont="1" applyBorder="1" applyAlignment="1">
      <alignment horizontal="center" wrapText="1"/>
    </xf>
    <xf numFmtId="0" fontId="8" fillId="0" borderId="4" xfId="286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6" fillId="0" borderId="4" xfId="286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/>
    </xf>
    <xf numFmtId="0" fontId="9" fillId="0" borderId="4" xfId="286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4" xfId="227" applyFont="1" applyBorder="1" applyAlignment="1">
      <alignment horizontal="center" vertical="center" wrapText="1"/>
    </xf>
    <xf numFmtId="0" fontId="8" fillId="0" borderId="4" xfId="170" applyFont="1" applyBorder="1" applyAlignment="1">
      <alignment horizontal="center" vertical="center" wrapText="1"/>
    </xf>
    <xf numFmtId="49" fontId="10" fillId="0" borderId="4" xfId="164" applyNumberFormat="1" applyFont="1" applyBorder="1" applyAlignment="1">
      <alignment horizontal="center" vertical="center" wrapText="1"/>
    </xf>
    <xf numFmtId="49" fontId="6" fillId="0" borderId="4" xfId="164" applyNumberFormat="1" applyFont="1" applyBorder="1" applyAlignment="1">
      <alignment horizontal="center" vertical="center" wrapText="1"/>
    </xf>
    <xf numFmtId="49" fontId="6" fillId="0" borderId="4" xfId="167" applyNumberFormat="1" applyFont="1" applyBorder="1" applyAlignment="1">
      <alignment horizontal="center" vertical="center" wrapText="1"/>
    </xf>
    <xf numFmtId="0" fontId="6" fillId="0" borderId="4" xfId="202" applyFont="1" applyBorder="1" applyAlignment="1">
      <alignment horizontal="center" vertical="center"/>
    </xf>
    <xf numFmtId="0" fontId="7" fillId="0" borderId="4" xfId="202" applyFont="1" applyBorder="1" applyAlignment="1">
      <alignment horizontal="center" vertical="center"/>
    </xf>
    <xf numFmtId="0" fontId="8" fillId="0" borderId="4" xfId="264" applyFont="1" applyFill="1" applyBorder="1" applyAlignment="1">
      <alignment horizontal="center" vertical="center"/>
    </xf>
    <xf numFmtId="0" fontId="9" fillId="0" borderId="4" xfId="202" applyFont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/>
    </xf>
    <xf numFmtId="0" fontId="8" fillId="0" borderId="4" xfId="285" applyFont="1" applyFill="1" applyBorder="1" applyAlignment="1">
      <alignment horizontal="center" vertical="center"/>
    </xf>
    <xf numFmtId="0" fontId="6" fillId="0" borderId="4" xfId="316" applyFont="1" applyFill="1" applyBorder="1" applyAlignment="1">
      <alignment horizontal="center" vertical="center"/>
    </xf>
    <xf numFmtId="0" fontId="8" fillId="0" borderId="4" xfId="224" applyFont="1" applyFill="1" applyBorder="1" applyAlignment="1">
      <alignment horizontal="center" vertical="center" wrapText="1"/>
    </xf>
    <xf numFmtId="0" fontId="6" fillId="0" borderId="4" xfId="224" applyFont="1" applyFill="1" applyBorder="1" applyAlignment="1">
      <alignment horizontal="center" vertical="center"/>
    </xf>
    <xf numFmtId="0" fontId="8" fillId="0" borderId="4" xfId="240" applyFont="1" applyFill="1" applyBorder="1" applyAlignment="1">
      <alignment horizontal="center" vertical="center" wrapText="1"/>
    </xf>
    <xf numFmtId="0" fontId="8" fillId="0" borderId="4" xfId="376" applyNumberFormat="1" applyFont="1" applyFill="1" applyBorder="1" applyAlignment="1">
      <alignment horizontal="center" vertical="center" wrapText="1"/>
    </xf>
    <xf numFmtId="0" fontId="6" fillId="0" borderId="4" xfId="375" applyNumberFormat="1" applyFont="1" applyFill="1" applyBorder="1" applyAlignment="1">
      <alignment horizontal="center" vertical="center" wrapText="1"/>
    </xf>
    <xf numFmtId="0" fontId="10" fillId="0" borderId="4" xfId="267" applyFont="1" applyBorder="1" applyAlignment="1" applyProtection="1">
      <alignment horizontal="center" vertical="center"/>
    </xf>
    <xf numFmtId="0" fontId="6" fillId="0" borderId="4" xfId="267" applyFont="1" applyBorder="1" applyAlignment="1" applyProtection="1">
      <alignment horizontal="center" vertical="center"/>
    </xf>
    <xf numFmtId="0" fontId="6" fillId="0" borderId="4" xfId="15" applyFont="1" applyBorder="1" applyAlignment="1" applyProtection="1">
      <alignment horizontal="center" vertical="center"/>
    </xf>
    <xf numFmtId="0" fontId="6" fillId="0" borderId="4" xfId="173" applyFont="1" applyFill="1" applyBorder="1" applyAlignment="1">
      <alignment horizontal="center" vertical="center" wrapText="1"/>
    </xf>
    <xf numFmtId="0" fontId="6" fillId="0" borderId="4" xfId="177" applyFont="1" applyFill="1" applyBorder="1" applyAlignment="1">
      <alignment horizontal="center" vertical="center" wrapText="1"/>
    </xf>
    <xf numFmtId="0" fontId="11" fillId="0" borderId="4" xfId="174" applyFont="1" applyBorder="1" applyAlignment="1">
      <alignment horizontal="center" vertical="center"/>
    </xf>
    <xf numFmtId="0" fontId="11" fillId="0" borderId="4" xfId="174" applyFont="1" applyBorder="1" applyAlignment="1">
      <alignment horizontal="center" vertical="center" wrapText="1"/>
    </xf>
    <xf numFmtId="0" fontId="6" fillId="0" borderId="4" xfId="178" applyFont="1" applyFill="1" applyBorder="1" applyAlignment="1">
      <alignment horizontal="center" vertical="center" wrapText="1"/>
    </xf>
    <xf numFmtId="0" fontId="11" fillId="0" borderId="4" xfId="188" applyFont="1" applyFill="1" applyBorder="1" applyAlignment="1">
      <alignment horizontal="center" vertical="center" wrapText="1"/>
    </xf>
    <xf numFmtId="0" fontId="6" fillId="0" borderId="4" xfId="183" applyFont="1" applyFill="1" applyBorder="1" applyAlignment="1">
      <alignment horizontal="center" vertical="center" wrapText="1"/>
    </xf>
    <xf numFmtId="0" fontId="6" fillId="0" borderId="4" xfId="194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6" fillId="0" borderId="4" xfId="66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/>
    <xf numFmtId="0" fontId="11" fillId="0" borderId="4" xfId="126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8" fillId="0" borderId="4" xfId="352" applyFont="1" applyBorder="1" applyAlignment="1">
      <alignment horizontal="center" vertical="center"/>
    </xf>
    <xf numFmtId="49" fontId="6" fillId="0" borderId="4" xfId="169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49" fontId="8" fillId="0" borderId="4" xfId="149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0" borderId="4" xfId="175" applyFont="1" applyFill="1" applyBorder="1" applyAlignment="1">
      <alignment horizontal="center" vertical="center" wrapText="1"/>
    </xf>
    <xf numFmtId="0" fontId="6" fillId="0" borderId="4" xfId="179" applyFont="1" applyFill="1" applyBorder="1" applyAlignment="1">
      <alignment horizontal="center" vertical="center" wrapText="1"/>
    </xf>
    <xf numFmtId="0" fontId="11" fillId="0" borderId="4" xfId="33" applyFont="1" applyBorder="1" applyAlignment="1">
      <alignment horizontal="center" vertical="center"/>
    </xf>
    <xf numFmtId="0" fontId="6" fillId="0" borderId="4" xfId="182" applyFont="1" applyFill="1" applyBorder="1" applyAlignment="1">
      <alignment horizontal="center" vertical="center" wrapText="1"/>
    </xf>
    <xf numFmtId="0" fontId="11" fillId="0" borderId="4" xfId="189" applyFont="1" applyFill="1" applyBorder="1" applyAlignment="1">
      <alignment horizontal="center" vertical="center" wrapText="1"/>
    </xf>
    <xf numFmtId="0" fontId="6" fillId="0" borderId="4" xfId="185" applyFont="1" applyFill="1" applyBorder="1" applyAlignment="1">
      <alignment horizontal="center" vertical="center" wrapText="1"/>
    </xf>
    <xf numFmtId="0" fontId="6" fillId="0" borderId="4" xfId="195" applyFont="1" applyFill="1" applyBorder="1" applyAlignment="1">
      <alignment horizontal="center" vertical="center" wrapText="1"/>
    </xf>
    <xf numFmtId="0" fontId="6" fillId="0" borderId="4" xfId="56" applyFont="1" applyFill="1" applyBorder="1" applyAlignment="1">
      <alignment horizontal="center" vertical="center" wrapText="1"/>
    </xf>
  </cellXfs>
  <cellStyles count="395">
    <cellStyle name="常规" xfId="0" builtinId="0"/>
    <cellStyle name="货币[0]" xfId="1" builtinId="7"/>
    <cellStyle name="输出 3" xfId="2"/>
    <cellStyle name="20% - 强调文字颜色 3" xfId="3" builtinId="38"/>
    <cellStyle name="40% - 强调文字3" xfId="4"/>
    <cellStyle name="输入" xfId="5" builtinId="20"/>
    <cellStyle name="常规 44" xfId="6"/>
    <cellStyle name="常规 39" xfId="7"/>
    <cellStyle name="常规 2 2 4" xfId="8"/>
    <cellStyle name="货币" xfId="9" builtinId="4"/>
    <cellStyle name="常规 2 31" xfId="10"/>
    <cellStyle name="常规 2 26" xfId="11"/>
    <cellStyle name="千位分隔[0]" xfId="12" builtinId="6"/>
    <cellStyle name="计算 2" xfId="13"/>
    <cellStyle name="常规 31 2" xfId="14"/>
    <cellStyle name="常规 26 2" xfId="15"/>
    <cellStyle name="40% - 强调文字颜色 3" xfId="16" builtinId="39"/>
    <cellStyle name="差" xfId="17" builtinId="27"/>
    <cellStyle name="常规 7 3" xfId="18"/>
    <cellStyle name="千位分隔" xfId="19" builtinId="3"/>
    <cellStyle name="60% - 强调文字颜色 3" xfId="20" builtinId="40"/>
    <cellStyle name="超链接" xfId="21" builtinId="8"/>
    <cellStyle name="百分比" xfId="22" builtinId="5"/>
    <cellStyle name="强调文字4" xfId="23"/>
    <cellStyle name="已访问的超链接" xfId="24" builtinId="9"/>
    <cellStyle name="差 4" xfId="25"/>
    <cellStyle name="20% - 强调文字3" xfId="26"/>
    <cellStyle name="常规 6" xfId="27"/>
    <cellStyle name="注释" xfId="28" builtinId="10"/>
    <cellStyle name="60% - 强调文字颜色 2" xfId="29" builtinId="36"/>
    <cellStyle name="标题 4" xfId="30" builtinId="19"/>
    <cellStyle name="警告文本" xfId="31" builtinId="11"/>
    <cellStyle name="常规 5 2" xfId="32"/>
    <cellStyle name="常规 142" xfId="33"/>
    <cellStyle name="常规 137" xfId="34"/>
    <cellStyle name="标题" xfId="35" builtinId="15"/>
    <cellStyle name="解释性文本" xfId="36" builtinId="53"/>
    <cellStyle name="常规 40 2 2" xfId="37"/>
    <cellStyle name="常规 35 2 2" xfId="38"/>
    <cellStyle name="标题 1" xfId="39" builtinId="16"/>
    <cellStyle name="20% - 强调文字5" xfId="40"/>
    <cellStyle name="标题 2" xfId="41" builtinId="17"/>
    <cellStyle name="20% - 强调文字6" xfId="42"/>
    <cellStyle name="60% - 强调文字颜色 1" xfId="43" builtinId="32"/>
    <cellStyle name="标题 3" xfId="44" builtinId="18"/>
    <cellStyle name="60% - 强调文字颜色 4" xfId="45" builtinId="44"/>
    <cellStyle name="常规 90" xfId="46"/>
    <cellStyle name="常规 85" xfId="47"/>
    <cellStyle name="输出" xfId="48" builtinId="21"/>
    <cellStyle name="常规 31" xfId="49"/>
    <cellStyle name="常规 26" xfId="50"/>
    <cellStyle name="计算" xfId="51" builtinId="22"/>
    <cellStyle name="检查单元格" xfId="52" builtinId="23"/>
    <cellStyle name="常规 8 3" xfId="53"/>
    <cellStyle name="20% - 强调文字颜色 6" xfId="54" builtinId="50"/>
    <cellStyle name="40% - 强调文字6" xfId="55"/>
    <cellStyle name="常规 159" xfId="56"/>
    <cellStyle name="强调文字颜色 2" xfId="57" builtinId="33"/>
    <cellStyle name="链接单元格" xfId="58" builtinId="24"/>
    <cellStyle name="汇总" xfId="59" builtinId="25"/>
    <cellStyle name="好" xfId="60" builtinId="26"/>
    <cellStyle name="60% - 强调文字4" xfId="61"/>
    <cellStyle name="适中" xfId="62" builtinId="28"/>
    <cellStyle name="常规 8 2" xfId="63"/>
    <cellStyle name="20% - 强调文字颜色 5" xfId="64" builtinId="46"/>
    <cellStyle name="40% - 强调文字5" xfId="65"/>
    <cellStyle name="常规 158" xfId="66"/>
    <cellStyle name="强调文字颜色 1" xfId="67" builtinId="29"/>
    <cellStyle name="20% - 强调文字颜色 1" xfId="68" builtinId="30"/>
    <cellStyle name="40% - 强调文字1" xfId="69"/>
    <cellStyle name="40% - 强调文字颜色 1" xfId="70" builtinId="31"/>
    <cellStyle name="输出 2" xfId="71"/>
    <cellStyle name="20% - 强调文字颜色 2" xfId="72" builtinId="34"/>
    <cellStyle name="40% - 强调文字2" xfId="73"/>
    <cellStyle name="40% - 强调文字颜色 2" xfId="74" builtinId="35"/>
    <cellStyle name="强调文字颜色 3" xfId="75" builtinId="37"/>
    <cellStyle name="强调文字颜色 4" xfId="76" builtinId="41"/>
    <cellStyle name="输出 4" xfId="77"/>
    <cellStyle name="20% - 强调文字颜色 4" xfId="78" builtinId="42"/>
    <cellStyle name="40% - 强调文字4" xfId="79"/>
    <cellStyle name="计算 3" xfId="80"/>
    <cellStyle name="40% - 强调文字颜色 4" xfId="81" builtinId="43"/>
    <cellStyle name="强调文字颜色 5" xfId="82" builtinId="45"/>
    <cellStyle name="计算 4" xfId="83"/>
    <cellStyle name="40% - 强调文字颜色 5" xfId="84" builtinId="47"/>
    <cellStyle name="60% - 强调文字颜色 5" xfId="85" builtinId="48"/>
    <cellStyle name="强调文字颜色 6" xfId="86" builtinId="49"/>
    <cellStyle name="适中 2" xfId="87"/>
    <cellStyle name="40% - 强调文字颜色 6" xfId="88" builtinId="51"/>
    <cellStyle name="60% - 强调文字颜色 6" xfId="89" builtinId="52"/>
    <cellStyle name="差 2" xfId="90"/>
    <cellStyle name="20% - 强调文字1" xfId="91"/>
    <cellStyle name="差 3" xfId="92"/>
    <cellStyle name="20% - 强调文字2" xfId="93"/>
    <cellStyle name="20% - 强调文字4" xfId="94"/>
    <cellStyle name="60% - 强调文字1" xfId="95"/>
    <cellStyle name="60% - 强调文字2" xfId="96"/>
    <cellStyle name="常规 39 2" xfId="97"/>
    <cellStyle name="60% - 强调文字3" xfId="98"/>
    <cellStyle name="60% - 强调文字5" xfId="99"/>
    <cellStyle name="60% - 强调文字6" xfId="100"/>
    <cellStyle name="常规 51" xfId="101"/>
    <cellStyle name="常规 46" xfId="102"/>
    <cellStyle name="标题 1 2" xfId="103"/>
    <cellStyle name="常规 52" xfId="104"/>
    <cellStyle name="常规 47" xfId="105"/>
    <cellStyle name="标题 1 3" xfId="106"/>
    <cellStyle name="常规 53" xfId="107"/>
    <cellStyle name="常规 48" xfId="108"/>
    <cellStyle name="标题 1 4" xfId="109"/>
    <cellStyle name="常规 96" xfId="110"/>
    <cellStyle name="标题 2 2" xfId="111"/>
    <cellStyle name="常规 97" xfId="112"/>
    <cellStyle name="标题 2 3" xfId="113"/>
    <cellStyle name="常规 98" xfId="114"/>
    <cellStyle name="标题 2 4" xfId="115"/>
    <cellStyle name="标题 3 2" xfId="116"/>
    <cellStyle name="标题 3 3" xfId="117"/>
    <cellStyle name="标题 3 4" xfId="118"/>
    <cellStyle name="标题 4 2" xfId="119"/>
    <cellStyle name="标题 4 3" xfId="120"/>
    <cellStyle name="检查单元格 2" xfId="121"/>
    <cellStyle name="标题 4 4" xfId="122"/>
    <cellStyle name="标题 5" xfId="123"/>
    <cellStyle name="标题 6" xfId="124"/>
    <cellStyle name="标题 7" xfId="125"/>
    <cellStyle name="常规 10" xfId="126"/>
    <cellStyle name="常规 4 5" xfId="127"/>
    <cellStyle name="常规 4 2 3" xfId="128"/>
    <cellStyle name="常规 100" xfId="129"/>
    <cellStyle name="常规 4 2 4" xfId="130"/>
    <cellStyle name="常规 101" xfId="131"/>
    <cellStyle name="常规 4 2 5" xfId="132"/>
    <cellStyle name="常规 102" xfId="133"/>
    <cellStyle name="常规 103" xfId="134"/>
    <cellStyle name="常规 104" xfId="135"/>
    <cellStyle name="常规 110" xfId="136"/>
    <cellStyle name="常规 105" xfId="137"/>
    <cellStyle name="常规 41 2" xfId="138"/>
    <cellStyle name="常规 36 2" xfId="139"/>
    <cellStyle name="常规 111" xfId="140"/>
    <cellStyle name="常规 106" xfId="141"/>
    <cellStyle name="常规 112" xfId="142"/>
    <cellStyle name="常规 107" xfId="143"/>
    <cellStyle name="常规 113" xfId="144"/>
    <cellStyle name="常规 108" xfId="145"/>
    <cellStyle name="常规 114" xfId="146"/>
    <cellStyle name="常规 109" xfId="147"/>
    <cellStyle name="常规 11" xfId="148"/>
    <cellStyle name="常规 120" xfId="149"/>
    <cellStyle name="常规 115" xfId="150"/>
    <cellStyle name="常规 121" xfId="151"/>
    <cellStyle name="常规 116" xfId="152"/>
    <cellStyle name="常规 122" xfId="153"/>
    <cellStyle name="常规 117" xfId="154"/>
    <cellStyle name="常规 123" xfId="155"/>
    <cellStyle name="常规 118" xfId="156"/>
    <cellStyle name="常规 124" xfId="157"/>
    <cellStyle name="常规 119" xfId="158"/>
    <cellStyle name="常规 12" xfId="159"/>
    <cellStyle name="常规 130" xfId="160"/>
    <cellStyle name="常规 125" xfId="161"/>
    <cellStyle name="常规 131" xfId="162"/>
    <cellStyle name="常规 126" xfId="163"/>
    <cellStyle name="常规 132" xfId="164"/>
    <cellStyle name="常规 127" xfId="165"/>
    <cellStyle name="链接的单元格" xfId="166"/>
    <cellStyle name="常规 133" xfId="167"/>
    <cellStyle name="常规 128" xfId="168"/>
    <cellStyle name="常规 134" xfId="169"/>
    <cellStyle name="常规 129" xfId="170"/>
    <cellStyle name="常规 13" xfId="171"/>
    <cellStyle name="常规 140" xfId="172"/>
    <cellStyle name="常规 135" xfId="173"/>
    <cellStyle name="常规 141" xfId="174"/>
    <cellStyle name="常规 136" xfId="175"/>
    <cellStyle name="常规 143" xfId="176"/>
    <cellStyle name="常规 138" xfId="177"/>
    <cellStyle name="常规 144" xfId="178"/>
    <cellStyle name="常规 139" xfId="179"/>
    <cellStyle name="常规 14" xfId="180"/>
    <cellStyle name="常规 150" xfId="181"/>
    <cellStyle name="常规 145" xfId="182"/>
    <cellStyle name="常规 151" xfId="183"/>
    <cellStyle name="常规 146" xfId="184"/>
    <cellStyle name="常规 152" xfId="185"/>
    <cellStyle name="常规 147" xfId="186"/>
    <cellStyle name="常规 153" xfId="187"/>
    <cellStyle name="常规 148" xfId="188"/>
    <cellStyle name="常规 149" xfId="189"/>
    <cellStyle name="常规 20" xfId="190"/>
    <cellStyle name="常规 15" xfId="191"/>
    <cellStyle name="常规 155" xfId="192"/>
    <cellStyle name="常规 37 2" xfId="193"/>
    <cellStyle name="常规 156" xfId="194"/>
    <cellStyle name="常规 157" xfId="195"/>
    <cellStyle name="常规 21" xfId="196"/>
    <cellStyle name="常规 16" xfId="197"/>
    <cellStyle name="常规 22" xfId="198"/>
    <cellStyle name="常规 17" xfId="199"/>
    <cellStyle name="常规 23" xfId="200"/>
    <cellStyle name="常规 18" xfId="201"/>
    <cellStyle name="常规 24" xfId="202"/>
    <cellStyle name="常规 19" xfId="203"/>
    <cellStyle name="常规 2" xfId="204"/>
    <cellStyle name="常规 2 10" xfId="205"/>
    <cellStyle name="常规 2 11" xfId="206"/>
    <cellStyle name="常规 2 12" xfId="207"/>
    <cellStyle name="常规 2 13" xfId="208"/>
    <cellStyle name="常规 2 14" xfId="209"/>
    <cellStyle name="常规 33 2" xfId="210"/>
    <cellStyle name="常规 28 2" xfId="211"/>
    <cellStyle name="常规 2 20" xfId="212"/>
    <cellStyle name="常规 2 15" xfId="213"/>
    <cellStyle name="常规 2 21" xfId="214"/>
    <cellStyle name="常规 2 16" xfId="215"/>
    <cellStyle name="常规 2 22" xfId="216"/>
    <cellStyle name="常规 2 17" xfId="217"/>
    <cellStyle name="常规 2 23" xfId="218"/>
    <cellStyle name="常规 2 18" xfId="219"/>
    <cellStyle name="常规 2 24" xfId="220"/>
    <cellStyle name="常规 2 19" xfId="221"/>
    <cellStyle name="常规 2 2" xfId="222"/>
    <cellStyle name="常规 42" xfId="223"/>
    <cellStyle name="常规 37" xfId="224"/>
    <cellStyle name="常规 2 2 2" xfId="225"/>
    <cellStyle name="常规 43" xfId="226"/>
    <cellStyle name="常规 38" xfId="227"/>
    <cellStyle name="常规 2 2 3" xfId="228"/>
    <cellStyle name="常规 2 30" xfId="229"/>
    <cellStyle name="常规 2 25" xfId="230"/>
    <cellStyle name="常规 38 2 2" xfId="231"/>
    <cellStyle name="常规 2 32" xfId="232"/>
    <cellStyle name="常规 2 27" xfId="233"/>
    <cellStyle name="常规 2 33" xfId="234"/>
    <cellStyle name="常规 2 28" xfId="235"/>
    <cellStyle name="常规 2 34" xfId="236"/>
    <cellStyle name="常规 2 29" xfId="237"/>
    <cellStyle name="常规 2 3" xfId="238"/>
    <cellStyle name="常规 92" xfId="239"/>
    <cellStyle name="常规 87" xfId="240"/>
    <cellStyle name="常规 2 3 2" xfId="241"/>
    <cellStyle name="常规 93" xfId="242"/>
    <cellStyle name="常规 88" xfId="243"/>
    <cellStyle name="常规 2 3 3" xfId="244"/>
    <cellStyle name="常规 94" xfId="245"/>
    <cellStyle name="常规 89" xfId="246"/>
    <cellStyle name="常规 2 3 4" xfId="247"/>
    <cellStyle name="常规 2 40" xfId="248"/>
    <cellStyle name="常规 2 35" xfId="249"/>
    <cellStyle name="常规 2 41" xfId="250"/>
    <cellStyle name="常规 2 36" xfId="251"/>
    <cellStyle name="常规 2 37" xfId="252"/>
    <cellStyle name="常规 2 38" xfId="253"/>
    <cellStyle name="常规 2 39" xfId="254"/>
    <cellStyle name="常规 2 4" xfId="255"/>
    <cellStyle name="常规 2 5" xfId="256"/>
    <cellStyle name="常规 2 6" xfId="257"/>
    <cellStyle name="常规 2 7" xfId="258"/>
    <cellStyle name="输入 2" xfId="259"/>
    <cellStyle name="常规 2 8" xfId="260"/>
    <cellStyle name="输入 3" xfId="261"/>
    <cellStyle name="常规 2 9" xfId="262"/>
    <cellStyle name="常规 30" xfId="263"/>
    <cellStyle name="常规 25" xfId="264"/>
    <cellStyle name="检查单元格 4" xfId="265"/>
    <cellStyle name="常规 30 2" xfId="266"/>
    <cellStyle name="常规 25 2" xfId="267"/>
    <cellStyle name="常规 30 2 2" xfId="268"/>
    <cellStyle name="常规 25 2 2" xfId="269"/>
    <cellStyle name="常规 31 2 2" xfId="270"/>
    <cellStyle name="常规 26 2 2" xfId="271"/>
    <cellStyle name="常规 32" xfId="272"/>
    <cellStyle name="常规 27" xfId="273"/>
    <cellStyle name="常规 32 2" xfId="274"/>
    <cellStyle name="常规 27 2" xfId="275"/>
    <cellStyle name="常规 41" xfId="276"/>
    <cellStyle name="常规 36" xfId="277"/>
    <cellStyle name="常规 32 2 2" xfId="278"/>
    <cellStyle name="常规 27 2 2" xfId="279"/>
    <cellStyle name="常规 33" xfId="280"/>
    <cellStyle name="常规 28" xfId="281"/>
    <cellStyle name="适中 3" xfId="282"/>
    <cellStyle name="常规 33 2 2" xfId="283"/>
    <cellStyle name="常规 28 2 2" xfId="284"/>
    <cellStyle name="常规 34" xfId="285"/>
    <cellStyle name="常规 29" xfId="286"/>
    <cellStyle name="常规 34 2" xfId="287"/>
    <cellStyle name="常规 29 2" xfId="288"/>
    <cellStyle name="常规 4 3" xfId="289"/>
    <cellStyle name="常规 34 2 2" xfId="290"/>
    <cellStyle name="常规 29 2 2" xfId="291"/>
    <cellStyle name="常规 3" xfId="292"/>
    <cellStyle name="常规 3 2" xfId="293"/>
    <cellStyle name="适中 4" xfId="294"/>
    <cellStyle name="常规 3 2 2" xfId="295"/>
    <cellStyle name="常规 63" xfId="296"/>
    <cellStyle name="常规 58" xfId="297"/>
    <cellStyle name="常规 3 2 2 2" xfId="298"/>
    <cellStyle name="常规 64" xfId="299"/>
    <cellStyle name="常规 59" xfId="300"/>
    <cellStyle name="常规 3 2 2 3" xfId="301"/>
    <cellStyle name="常规 70" xfId="302"/>
    <cellStyle name="常规 65" xfId="303"/>
    <cellStyle name="常规 3 2 2 4" xfId="304"/>
    <cellStyle name="常规 3 2 3" xfId="305"/>
    <cellStyle name="常规 3 2 4" xfId="306"/>
    <cellStyle name="常规 3 3" xfId="307"/>
    <cellStyle name="常规 3 3 2" xfId="308"/>
    <cellStyle name="常规 3 4" xfId="309"/>
    <cellStyle name="常规 3 5" xfId="310"/>
    <cellStyle name="常规 3 6" xfId="311"/>
    <cellStyle name="常规 3 7" xfId="312"/>
    <cellStyle name="常规 3 8" xfId="313"/>
    <cellStyle name="常规 3 9" xfId="314"/>
    <cellStyle name="常规 40" xfId="315"/>
    <cellStyle name="常规 35" xfId="316"/>
    <cellStyle name="常规 40 2" xfId="317"/>
    <cellStyle name="常规 35 2" xfId="318"/>
    <cellStyle name="常规 36 2 2" xfId="319"/>
    <cellStyle name="常规 37 2 2" xfId="320"/>
    <cellStyle name="常规 38 2" xfId="321"/>
    <cellStyle name="常规 39 2 2" xfId="322"/>
    <cellStyle name="常规 4" xfId="323"/>
    <cellStyle name="常规 4 2" xfId="324"/>
    <cellStyle name="常规 4 4" xfId="325"/>
    <cellStyle name="常规 4 2 2" xfId="326"/>
    <cellStyle name="常规 50" xfId="327"/>
    <cellStyle name="常规 45" xfId="328"/>
    <cellStyle name="常规 54" xfId="329"/>
    <cellStyle name="常规 49" xfId="330"/>
    <cellStyle name="常规 5" xfId="331"/>
    <cellStyle name="常规 60" xfId="332"/>
    <cellStyle name="常规 55" xfId="333"/>
    <cellStyle name="常规 61" xfId="334"/>
    <cellStyle name="常规 56" xfId="335"/>
    <cellStyle name="常规 62" xfId="336"/>
    <cellStyle name="常规 57" xfId="337"/>
    <cellStyle name="常规 6 2" xfId="338"/>
    <cellStyle name="常规 6 3" xfId="339"/>
    <cellStyle name="常规 6 4" xfId="340"/>
    <cellStyle name="常规 71" xfId="341"/>
    <cellStyle name="常规 66" xfId="342"/>
    <cellStyle name="警告文本 2" xfId="343"/>
    <cellStyle name="常规 72" xfId="344"/>
    <cellStyle name="常规 67" xfId="345"/>
    <cellStyle name="警告文本 3" xfId="346"/>
    <cellStyle name="常规 73" xfId="347"/>
    <cellStyle name="常规 68" xfId="348"/>
    <cellStyle name="警告文本 4" xfId="349"/>
    <cellStyle name="常规 74" xfId="350"/>
    <cellStyle name="常规 69" xfId="351"/>
    <cellStyle name="常规 7" xfId="352"/>
    <cellStyle name="常规 7 2" xfId="353"/>
    <cellStyle name="常规 7 4" xfId="354"/>
    <cellStyle name="常规 80" xfId="355"/>
    <cellStyle name="常规 75" xfId="356"/>
    <cellStyle name="常规 81" xfId="357"/>
    <cellStyle name="常规 76" xfId="358"/>
    <cellStyle name="常规 82" xfId="359"/>
    <cellStyle name="常规 77" xfId="360"/>
    <cellStyle name="常规 83" xfId="361"/>
    <cellStyle name="常规 78" xfId="362"/>
    <cellStyle name="常规 84" xfId="363"/>
    <cellStyle name="常规 79" xfId="364"/>
    <cellStyle name="常规 8" xfId="365"/>
    <cellStyle name="常规 8 4" xfId="366"/>
    <cellStyle name="常规 91" xfId="367"/>
    <cellStyle name="常规 86" xfId="368"/>
    <cellStyle name="常规 9" xfId="369"/>
    <cellStyle name="常规 9 2" xfId="370"/>
    <cellStyle name="常规 9 3" xfId="371"/>
    <cellStyle name="常规 9 4" xfId="372"/>
    <cellStyle name="常规 95" xfId="373"/>
    <cellStyle name="常规 99" xfId="374"/>
    <cellStyle name="常规_公示 1_2" xfId="375"/>
    <cellStyle name="常规_公示 1_3" xfId="376"/>
    <cellStyle name="常规_莲湖区12批60户联审" xfId="377"/>
    <cellStyle name="好 2" xfId="378"/>
    <cellStyle name="好 3" xfId="379"/>
    <cellStyle name="好 4" xfId="380"/>
    <cellStyle name="汇总 2" xfId="381"/>
    <cellStyle name="汇总 3" xfId="382"/>
    <cellStyle name="汇总 4" xfId="383"/>
    <cellStyle name="检查单元格 3" xfId="384"/>
    <cellStyle name="解释性文本 2" xfId="385"/>
    <cellStyle name="解释性文本 3" xfId="386"/>
    <cellStyle name="解释性文本 4" xfId="387"/>
    <cellStyle name="批注" xfId="388"/>
    <cellStyle name="强调文字1" xfId="389"/>
    <cellStyle name="强调文字2" xfId="390"/>
    <cellStyle name="强调文字3" xfId="391"/>
    <cellStyle name="强调文字5" xfId="392"/>
    <cellStyle name="强调文字6" xfId="393"/>
    <cellStyle name="输入 4" xfId="39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workbookViewId="0">
      <selection activeCell="G13" sqref="G13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54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62" t="s">
        <v>11</v>
      </c>
      <c r="K3" s="63" t="s">
        <v>12</v>
      </c>
    </row>
    <row r="4" spans="1:11">
      <c r="A4" s="11">
        <v>1</v>
      </c>
      <c r="B4" s="12" t="s">
        <v>13</v>
      </c>
      <c r="C4" s="13" t="s">
        <v>14</v>
      </c>
      <c r="D4" s="14" t="s">
        <v>15</v>
      </c>
      <c r="E4" s="15" t="s">
        <v>16</v>
      </c>
      <c r="F4" s="16" t="s">
        <v>17</v>
      </c>
      <c r="G4" s="17" t="s">
        <v>18</v>
      </c>
      <c r="H4" s="18" t="s">
        <v>19</v>
      </c>
      <c r="I4" s="64">
        <f>54297.2/12</f>
        <v>4524.76666666667</v>
      </c>
      <c r="J4" s="15" t="s">
        <v>20</v>
      </c>
      <c r="K4" s="65" t="s">
        <v>21</v>
      </c>
    </row>
    <row r="5" spans="1:11">
      <c r="A5" s="11"/>
      <c r="B5" s="19" t="s">
        <v>22</v>
      </c>
      <c r="C5" s="20" t="s">
        <v>23</v>
      </c>
      <c r="D5" s="21" t="s">
        <v>24</v>
      </c>
      <c r="E5" s="15" t="s">
        <v>25</v>
      </c>
      <c r="F5" s="16" t="s">
        <v>26</v>
      </c>
      <c r="G5" s="22" t="s">
        <v>18</v>
      </c>
      <c r="H5" s="23" t="s">
        <v>27</v>
      </c>
      <c r="I5" s="64"/>
      <c r="J5" s="15" t="s">
        <v>20</v>
      </c>
      <c r="K5" s="65"/>
    </row>
    <row r="6" spans="1:11">
      <c r="A6" s="11">
        <v>2</v>
      </c>
      <c r="B6" s="12" t="s">
        <v>13</v>
      </c>
      <c r="C6" s="24" t="s">
        <v>28</v>
      </c>
      <c r="D6" s="14" t="s">
        <v>15</v>
      </c>
      <c r="E6" s="19" t="s">
        <v>16</v>
      </c>
      <c r="F6" s="16" t="s">
        <v>29</v>
      </c>
      <c r="G6" s="25" t="s">
        <v>30</v>
      </c>
      <c r="H6" s="25" t="s">
        <v>31</v>
      </c>
      <c r="I6" s="25">
        <f>20000/12</f>
        <v>1666.66666666667</v>
      </c>
      <c r="J6" s="66" t="s">
        <v>20</v>
      </c>
      <c r="K6" s="65" t="s">
        <v>21</v>
      </c>
    </row>
    <row r="7" spans="1:11">
      <c r="A7" s="11"/>
      <c r="B7" s="19" t="s">
        <v>22</v>
      </c>
      <c r="C7" s="26" t="s">
        <v>32</v>
      </c>
      <c r="D7" s="14" t="s">
        <v>24</v>
      </c>
      <c r="E7" s="19" t="s">
        <v>25</v>
      </c>
      <c r="F7" s="16" t="s">
        <v>33</v>
      </c>
      <c r="G7" s="27" t="s">
        <v>34</v>
      </c>
      <c r="H7" s="25" t="s">
        <v>35</v>
      </c>
      <c r="I7" s="25">
        <f>50400/12</f>
        <v>4200</v>
      </c>
      <c r="J7" s="66" t="s">
        <v>20</v>
      </c>
      <c r="K7" s="65"/>
    </row>
    <row r="8" spans="1:11">
      <c r="A8" s="11"/>
      <c r="B8" s="19" t="s">
        <v>36</v>
      </c>
      <c r="C8" s="24" t="s">
        <v>37</v>
      </c>
      <c r="D8" s="28" t="s">
        <v>24</v>
      </c>
      <c r="E8" s="19" t="s">
        <v>38</v>
      </c>
      <c r="F8" s="16" t="s">
        <v>39</v>
      </c>
      <c r="G8" s="29" t="s">
        <v>40</v>
      </c>
      <c r="H8" s="25" t="s">
        <v>35</v>
      </c>
      <c r="I8" s="25"/>
      <c r="J8" s="66" t="s">
        <v>41</v>
      </c>
      <c r="K8" s="65"/>
    </row>
    <row r="9" spans="1:11">
      <c r="A9" s="30">
        <v>3</v>
      </c>
      <c r="B9" s="31" t="s">
        <v>13</v>
      </c>
      <c r="C9" s="32" t="s">
        <v>42</v>
      </c>
      <c r="D9" s="32" t="s">
        <v>15</v>
      </c>
      <c r="E9" s="30" t="s">
        <v>43</v>
      </c>
      <c r="F9" s="16" t="s">
        <v>44</v>
      </c>
      <c r="G9" s="33" t="s">
        <v>45</v>
      </c>
      <c r="H9" s="33" t="s">
        <v>46</v>
      </c>
      <c r="I9" s="30">
        <f>25200/12</f>
        <v>2100</v>
      </c>
      <c r="J9" s="66" t="s">
        <v>20</v>
      </c>
      <c r="K9" s="65" t="s">
        <v>47</v>
      </c>
    </row>
    <row r="10" spans="1:11">
      <c r="A10" s="30"/>
      <c r="B10" s="19" t="s">
        <v>22</v>
      </c>
      <c r="C10" s="32" t="s">
        <v>48</v>
      </c>
      <c r="D10" s="32" t="s">
        <v>24</v>
      </c>
      <c r="E10" s="30" t="s">
        <v>25</v>
      </c>
      <c r="F10" s="16" t="s">
        <v>49</v>
      </c>
      <c r="G10" s="33" t="s">
        <v>50</v>
      </c>
      <c r="H10" s="33" t="s">
        <v>46</v>
      </c>
      <c r="I10" s="30"/>
      <c r="J10" s="66" t="s">
        <v>20</v>
      </c>
      <c r="K10" s="65"/>
    </row>
    <row r="11" spans="1:11">
      <c r="A11" s="30"/>
      <c r="B11" s="19" t="s">
        <v>36</v>
      </c>
      <c r="C11" s="32" t="s">
        <v>51</v>
      </c>
      <c r="D11" s="32" t="s">
        <v>15</v>
      </c>
      <c r="E11" s="30" t="s">
        <v>38</v>
      </c>
      <c r="F11" s="16" t="s">
        <v>52</v>
      </c>
      <c r="G11" s="33" t="s">
        <v>50</v>
      </c>
      <c r="H11" s="33" t="s">
        <v>46</v>
      </c>
      <c r="I11" s="30"/>
      <c r="J11" s="66" t="s">
        <v>41</v>
      </c>
      <c r="K11" s="65"/>
    </row>
    <row r="12" s="1" customFormat="1" spans="1:11">
      <c r="A12" s="30">
        <v>4</v>
      </c>
      <c r="B12" s="31" t="s">
        <v>13</v>
      </c>
      <c r="C12" s="34" t="s">
        <v>53</v>
      </c>
      <c r="D12" s="35" t="s">
        <v>15</v>
      </c>
      <c r="E12" s="30" t="s">
        <v>16</v>
      </c>
      <c r="F12" s="16" t="s">
        <v>54</v>
      </c>
      <c r="G12" s="36" t="s">
        <v>55</v>
      </c>
      <c r="H12" s="36" t="s">
        <v>56</v>
      </c>
      <c r="I12" s="30">
        <f>36000/12</f>
        <v>3000</v>
      </c>
      <c r="J12" s="67" t="s">
        <v>57</v>
      </c>
      <c r="K12" s="68" t="s">
        <v>58</v>
      </c>
    </row>
    <row r="13" s="1" customFormat="1" spans="1:11">
      <c r="A13" s="30"/>
      <c r="B13" s="19" t="s">
        <v>22</v>
      </c>
      <c r="C13" s="35" t="s">
        <v>59</v>
      </c>
      <c r="D13" s="35" t="s">
        <v>24</v>
      </c>
      <c r="E13" s="30" t="s">
        <v>38</v>
      </c>
      <c r="F13" s="16" t="s">
        <v>60</v>
      </c>
      <c r="G13" s="36" t="s">
        <v>50</v>
      </c>
      <c r="H13" s="36" t="s">
        <v>56</v>
      </c>
      <c r="I13" s="30"/>
      <c r="J13" s="67" t="s">
        <v>41</v>
      </c>
      <c r="K13" s="68"/>
    </row>
    <row r="14" s="1" customFormat="1" ht="22.5" customHeight="1" spans="1:11">
      <c r="A14" s="37">
        <v>5</v>
      </c>
      <c r="B14" s="38" t="s">
        <v>13</v>
      </c>
      <c r="C14" s="39" t="s">
        <v>61</v>
      </c>
      <c r="D14" s="40" t="s">
        <v>15</v>
      </c>
      <c r="E14" s="40" t="s">
        <v>16</v>
      </c>
      <c r="F14" s="16" t="s">
        <v>62</v>
      </c>
      <c r="G14" s="41" t="s">
        <v>63</v>
      </c>
      <c r="H14" s="41" t="s">
        <v>64</v>
      </c>
      <c r="I14" s="41">
        <f>29400/12</f>
        <v>2450</v>
      </c>
      <c r="J14" s="66" t="s">
        <v>41</v>
      </c>
      <c r="K14" s="68" t="s">
        <v>21</v>
      </c>
    </row>
    <row r="15" s="1" customFormat="1" spans="1:11">
      <c r="A15" s="30">
        <v>6</v>
      </c>
      <c r="B15" s="31" t="s">
        <v>13</v>
      </c>
      <c r="C15" s="42" t="s">
        <v>65</v>
      </c>
      <c r="D15" s="43" t="s">
        <v>15</v>
      </c>
      <c r="E15" s="30" t="s">
        <v>16</v>
      </c>
      <c r="F15" s="16" t="s">
        <v>66</v>
      </c>
      <c r="G15" s="44" t="s">
        <v>67</v>
      </c>
      <c r="H15" s="45" t="s">
        <v>68</v>
      </c>
      <c r="I15" s="30">
        <f>21600/12</f>
        <v>1800</v>
      </c>
      <c r="J15" s="14" t="s">
        <v>41</v>
      </c>
      <c r="K15" s="68" t="s">
        <v>21</v>
      </c>
    </row>
    <row r="16" s="1" customFormat="1" spans="1:11">
      <c r="A16" s="30">
        <v>7</v>
      </c>
      <c r="B16" s="31" t="s">
        <v>13</v>
      </c>
      <c r="C16" s="12" t="s">
        <v>69</v>
      </c>
      <c r="D16" s="19" t="s">
        <v>15</v>
      </c>
      <c r="E16" s="19" t="s">
        <v>16</v>
      </c>
      <c r="F16" s="16" t="s">
        <v>70</v>
      </c>
      <c r="G16" s="11" t="s">
        <v>71</v>
      </c>
      <c r="H16" s="19" t="s">
        <v>72</v>
      </c>
      <c r="I16" s="30">
        <f>45000/12</f>
        <v>3750</v>
      </c>
      <c r="J16" s="19" t="s">
        <v>57</v>
      </c>
      <c r="K16" s="68" t="s">
        <v>58</v>
      </c>
    </row>
    <row r="17" s="1" customFormat="1" spans="1:11">
      <c r="A17" s="30"/>
      <c r="B17" s="19" t="s">
        <v>22</v>
      </c>
      <c r="C17" s="19" t="s">
        <v>73</v>
      </c>
      <c r="D17" s="19" t="s">
        <v>24</v>
      </c>
      <c r="E17" s="19" t="s">
        <v>38</v>
      </c>
      <c r="F17" s="16" t="s">
        <v>74</v>
      </c>
      <c r="G17" s="11"/>
      <c r="H17" s="19" t="s">
        <v>72</v>
      </c>
      <c r="I17" s="30"/>
      <c r="J17" s="14" t="s">
        <v>41</v>
      </c>
      <c r="K17" s="68"/>
    </row>
    <row r="18" spans="1:11">
      <c r="A18" s="11">
        <v>8</v>
      </c>
      <c r="B18" s="12" t="s">
        <v>13</v>
      </c>
      <c r="C18" s="12" t="s">
        <v>75</v>
      </c>
      <c r="D18" s="19" t="s">
        <v>24</v>
      </c>
      <c r="E18" s="19" t="s">
        <v>16</v>
      </c>
      <c r="F18" s="16" t="s">
        <v>76</v>
      </c>
      <c r="G18" s="19" t="s">
        <v>77</v>
      </c>
      <c r="H18" s="19" t="s">
        <v>78</v>
      </c>
      <c r="I18" s="11">
        <f>28800/12</f>
        <v>2400</v>
      </c>
      <c r="J18" s="19" t="s">
        <v>41</v>
      </c>
      <c r="K18" s="69" t="s">
        <v>58</v>
      </c>
    </row>
    <row r="19" spans="1:11">
      <c r="A19" s="11">
        <v>9</v>
      </c>
      <c r="B19" s="12" t="s">
        <v>13</v>
      </c>
      <c r="C19" s="46" t="s">
        <v>79</v>
      </c>
      <c r="D19" s="46" t="s">
        <v>15</v>
      </c>
      <c r="E19" s="30" t="s">
        <v>16</v>
      </c>
      <c r="F19" s="16" t="s">
        <v>80</v>
      </c>
      <c r="G19" s="47" t="s">
        <v>81</v>
      </c>
      <c r="H19" s="48" t="s">
        <v>82</v>
      </c>
      <c r="I19" s="11">
        <f>28800/12</f>
        <v>2400</v>
      </c>
      <c r="J19" s="70" t="s">
        <v>57</v>
      </c>
      <c r="K19" s="65" t="s">
        <v>83</v>
      </c>
    </row>
    <row r="20" spans="1:13">
      <c r="A20" s="30">
        <v>10</v>
      </c>
      <c r="B20" s="31" t="s">
        <v>13</v>
      </c>
      <c r="C20" s="49" t="s">
        <v>84</v>
      </c>
      <c r="D20" s="50" t="s">
        <v>24</v>
      </c>
      <c r="E20" s="30" t="s">
        <v>16</v>
      </c>
      <c r="F20" s="16" t="s">
        <v>85</v>
      </c>
      <c r="G20" s="51" t="s">
        <v>86</v>
      </c>
      <c r="H20" s="51" t="s">
        <v>87</v>
      </c>
      <c r="I20" s="30">
        <v>3000</v>
      </c>
      <c r="J20" s="66" t="s">
        <v>20</v>
      </c>
      <c r="K20" s="68" t="s">
        <v>58</v>
      </c>
      <c r="L20" s="1"/>
      <c r="M20" s="1" t="s">
        <v>88</v>
      </c>
    </row>
    <row r="21" spans="1:12">
      <c r="A21" s="30"/>
      <c r="B21" s="19" t="s">
        <v>22</v>
      </c>
      <c r="C21" s="50" t="s">
        <v>89</v>
      </c>
      <c r="D21" s="50" t="s">
        <v>15</v>
      </c>
      <c r="E21" s="30" t="s">
        <v>25</v>
      </c>
      <c r="F21" s="16" t="s">
        <v>90</v>
      </c>
      <c r="G21" s="51" t="s">
        <v>91</v>
      </c>
      <c r="H21" s="51" t="s">
        <v>92</v>
      </c>
      <c r="I21" s="30">
        <v>2000</v>
      </c>
      <c r="J21" s="66" t="s">
        <v>20</v>
      </c>
      <c r="K21" s="68"/>
      <c r="L21" s="1"/>
    </row>
    <row r="22" spans="1:12">
      <c r="A22" s="30"/>
      <c r="B22" s="19" t="s">
        <v>36</v>
      </c>
      <c r="C22" s="50" t="s">
        <v>93</v>
      </c>
      <c r="D22" s="50" t="s">
        <v>24</v>
      </c>
      <c r="E22" s="30" t="s">
        <v>38</v>
      </c>
      <c r="F22" s="16" t="s">
        <v>94</v>
      </c>
      <c r="G22" s="51" t="s">
        <v>95</v>
      </c>
      <c r="H22" s="51" t="s">
        <v>87</v>
      </c>
      <c r="I22" s="30"/>
      <c r="J22" s="66" t="s">
        <v>41</v>
      </c>
      <c r="K22" s="68"/>
      <c r="L22" s="1"/>
    </row>
    <row r="23" spans="1:12">
      <c r="A23" s="30"/>
      <c r="B23" s="19" t="s">
        <v>96</v>
      </c>
      <c r="C23" s="49" t="s">
        <v>97</v>
      </c>
      <c r="D23" s="50" t="s">
        <v>15</v>
      </c>
      <c r="E23" s="30" t="s">
        <v>38</v>
      </c>
      <c r="F23" s="16" t="s">
        <v>98</v>
      </c>
      <c r="G23" s="51" t="s">
        <v>99</v>
      </c>
      <c r="H23" s="51" t="s">
        <v>87</v>
      </c>
      <c r="I23" s="30"/>
      <c r="J23" s="66" t="s">
        <v>41</v>
      </c>
      <c r="K23" s="68"/>
      <c r="L23" s="1"/>
    </row>
    <row r="24" spans="1:11">
      <c r="A24" s="30">
        <v>11</v>
      </c>
      <c r="B24" s="31" t="s">
        <v>13</v>
      </c>
      <c r="C24" s="52" t="s">
        <v>100</v>
      </c>
      <c r="D24" s="52" t="s">
        <v>24</v>
      </c>
      <c r="E24" s="30" t="s">
        <v>16</v>
      </c>
      <c r="F24" s="16" t="s">
        <v>101</v>
      </c>
      <c r="G24" s="52" t="s">
        <v>102</v>
      </c>
      <c r="H24" s="52" t="s">
        <v>103</v>
      </c>
      <c r="I24" s="71">
        <f>48000/12</f>
        <v>4000</v>
      </c>
      <c r="J24" s="72" t="s">
        <v>20</v>
      </c>
      <c r="K24" s="60" t="s">
        <v>104</v>
      </c>
    </row>
    <row r="25" spans="1:11">
      <c r="A25" s="30"/>
      <c r="B25" s="19" t="s">
        <v>22</v>
      </c>
      <c r="C25" s="52" t="s">
        <v>105</v>
      </c>
      <c r="D25" s="52" t="s">
        <v>15</v>
      </c>
      <c r="E25" s="30" t="s">
        <v>25</v>
      </c>
      <c r="F25" s="16" t="s">
        <v>106</v>
      </c>
      <c r="G25" s="52" t="s">
        <v>107</v>
      </c>
      <c r="H25" s="52" t="s">
        <v>108</v>
      </c>
      <c r="I25" s="71"/>
      <c r="J25" s="72" t="s">
        <v>20</v>
      </c>
      <c r="K25" s="71"/>
    </row>
    <row r="26" spans="1:11">
      <c r="A26" s="30"/>
      <c r="B26" s="19" t="s">
        <v>36</v>
      </c>
      <c r="C26" s="52" t="s">
        <v>109</v>
      </c>
      <c r="D26" s="52" t="s">
        <v>24</v>
      </c>
      <c r="E26" s="30" t="s">
        <v>38</v>
      </c>
      <c r="F26" s="16" t="s">
        <v>110</v>
      </c>
      <c r="G26" s="52"/>
      <c r="H26" s="52" t="s">
        <v>108</v>
      </c>
      <c r="I26" s="71"/>
      <c r="J26" s="72" t="s">
        <v>41</v>
      </c>
      <c r="K26" s="71"/>
    </row>
    <row r="27" spans="1:11">
      <c r="A27" s="30">
        <v>12</v>
      </c>
      <c r="B27" s="31" t="s">
        <v>13</v>
      </c>
      <c r="C27" s="53" t="s">
        <v>111</v>
      </c>
      <c r="D27" s="53" t="s">
        <v>15</v>
      </c>
      <c r="E27" s="30" t="s">
        <v>16</v>
      </c>
      <c r="F27" s="16" t="s">
        <v>112</v>
      </c>
      <c r="G27" s="53" t="s">
        <v>113</v>
      </c>
      <c r="H27" s="53" t="s">
        <v>114</v>
      </c>
      <c r="I27" s="71">
        <f>21732/12</f>
        <v>1811</v>
      </c>
      <c r="J27" s="73" t="s">
        <v>20</v>
      </c>
      <c r="K27" s="60" t="s">
        <v>104</v>
      </c>
    </row>
    <row r="28" spans="1:11">
      <c r="A28" s="30"/>
      <c r="B28" s="19" t="s">
        <v>22</v>
      </c>
      <c r="C28" s="53" t="s">
        <v>115</v>
      </c>
      <c r="D28" s="53" t="s">
        <v>24</v>
      </c>
      <c r="E28" s="30" t="s">
        <v>25</v>
      </c>
      <c r="F28" s="16" t="s">
        <v>116</v>
      </c>
      <c r="G28" s="53" t="s">
        <v>113</v>
      </c>
      <c r="H28" s="53" t="s">
        <v>114</v>
      </c>
      <c r="I28" s="71">
        <f>12000/12</f>
        <v>1000</v>
      </c>
      <c r="J28" s="73" t="s">
        <v>20</v>
      </c>
      <c r="K28" s="71"/>
    </row>
    <row r="29" spans="1:11">
      <c r="A29" s="30">
        <v>13</v>
      </c>
      <c r="B29" s="31" t="s">
        <v>13</v>
      </c>
      <c r="C29" s="54" t="s">
        <v>117</v>
      </c>
      <c r="D29" s="54" t="s">
        <v>15</v>
      </c>
      <c r="E29" s="54" t="s">
        <v>16</v>
      </c>
      <c r="F29" s="16" t="s">
        <v>118</v>
      </c>
      <c r="G29" s="55" t="s">
        <v>119</v>
      </c>
      <c r="H29" s="54" t="s">
        <v>120</v>
      </c>
      <c r="I29" s="71">
        <f>24000/12</f>
        <v>2000</v>
      </c>
      <c r="J29" s="74" t="s">
        <v>20</v>
      </c>
      <c r="K29" s="60" t="s">
        <v>104</v>
      </c>
    </row>
    <row r="30" spans="1:11">
      <c r="A30" s="30"/>
      <c r="B30" s="19" t="s">
        <v>22</v>
      </c>
      <c r="C30" s="54" t="s">
        <v>121</v>
      </c>
      <c r="D30" s="54" t="s">
        <v>24</v>
      </c>
      <c r="E30" s="54" t="s">
        <v>122</v>
      </c>
      <c r="F30" s="16" t="s">
        <v>123</v>
      </c>
      <c r="G30" s="55" t="s">
        <v>50</v>
      </c>
      <c r="H30" s="55" t="s">
        <v>124</v>
      </c>
      <c r="I30" s="71"/>
      <c r="J30" s="74" t="s">
        <v>20</v>
      </c>
      <c r="K30" s="71"/>
    </row>
    <row r="31" spans="1:11">
      <c r="A31" s="30"/>
      <c r="B31" s="19" t="s">
        <v>36</v>
      </c>
      <c r="C31" s="54" t="s">
        <v>125</v>
      </c>
      <c r="D31" s="54" t="s">
        <v>15</v>
      </c>
      <c r="E31" s="54" t="s">
        <v>126</v>
      </c>
      <c r="F31" s="16" t="s">
        <v>127</v>
      </c>
      <c r="G31" s="55" t="s">
        <v>50</v>
      </c>
      <c r="H31" s="55" t="s">
        <v>124</v>
      </c>
      <c r="I31" s="71"/>
      <c r="J31" s="74" t="s">
        <v>41</v>
      </c>
      <c r="K31" s="71"/>
    </row>
    <row r="32" spans="1:11">
      <c r="A32" s="30">
        <v>14</v>
      </c>
      <c r="B32" s="31" t="s">
        <v>13</v>
      </c>
      <c r="C32" s="56" t="s">
        <v>128</v>
      </c>
      <c r="D32" s="56" t="s">
        <v>15</v>
      </c>
      <c r="E32" s="30" t="s">
        <v>16</v>
      </c>
      <c r="F32" s="16" t="s">
        <v>129</v>
      </c>
      <c r="G32" s="56" t="s">
        <v>50</v>
      </c>
      <c r="H32" s="56" t="s">
        <v>120</v>
      </c>
      <c r="I32" s="71"/>
      <c r="J32" s="75" t="s">
        <v>20</v>
      </c>
      <c r="K32" s="60" t="s">
        <v>104</v>
      </c>
    </row>
    <row r="33" spans="1:11">
      <c r="A33" s="30"/>
      <c r="B33" s="19" t="s">
        <v>22</v>
      </c>
      <c r="C33" s="56" t="s">
        <v>130</v>
      </c>
      <c r="D33" s="56" t="s">
        <v>24</v>
      </c>
      <c r="E33" s="30" t="s">
        <v>25</v>
      </c>
      <c r="F33" s="16" t="s">
        <v>131</v>
      </c>
      <c r="G33" s="56" t="s">
        <v>132</v>
      </c>
      <c r="H33" s="56" t="s">
        <v>133</v>
      </c>
      <c r="I33" s="71">
        <f>70000/12</f>
        <v>5833.33333333333</v>
      </c>
      <c r="J33" s="75" t="s">
        <v>20</v>
      </c>
      <c r="K33" s="71"/>
    </row>
    <row r="34" spans="1:11">
      <c r="A34" s="30"/>
      <c r="B34" s="19" t="s">
        <v>36</v>
      </c>
      <c r="C34" s="56" t="s">
        <v>134</v>
      </c>
      <c r="D34" s="56" t="s">
        <v>15</v>
      </c>
      <c r="E34" s="30" t="s">
        <v>38</v>
      </c>
      <c r="F34" s="16" t="s">
        <v>135</v>
      </c>
      <c r="G34" s="56" t="s">
        <v>136</v>
      </c>
      <c r="H34" s="56" t="s">
        <v>133</v>
      </c>
      <c r="I34" s="71"/>
      <c r="J34" s="75" t="s">
        <v>41</v>
      </c>
      <c r="K34" s="71"/>
    </row>
    <row r="35" spans="1:11">
      <c r="A35" s="30"/>
      <c r="B35" s="19" t="s">
        <v>96</v>
      </c>
      <c r="C35" s="56" t="s">
        <v>137</v>
      </c>
      <c r="D35" s="56" t="s">
        <v>24</v>
      </c>
      <c r="E35" s="30" t="s">
        <v>38</v>
      </c>
      <c r="F35" s="16" t="s">
        <v>138</v>
      </c>
      <c r="G35" s="56" t="s">
        <v>50</v>
      </c>
      <c r="H35" s="56" t="s">
        <v>133</v>
      </c>
      <c r="I35" s="71"/>
      <c r="J35" s="75" t="s">
        <v>41</v>
      </c>
      <c r="K35" s="71"/>
    </row>
    <row r="36" spans="1:11">
      <c r="A36" s="30">
        <v>15</v>
      </c>
      <c r="B36" s="31" t="s">
        <v>13</v>
      </c>
      <c r="C36" s="57" t="s">
        <v>139</v>
      </c>
      <c r="D36" s="57" t="s">
        <v>24</v>
      </c>
      <c r="E36" s="30" t="s">
        <v>16</v>
      </c>
      <c r="F36" s="16" t="s">
        <v>140</v>
      </c>
      <c r="G36" s="57" t="s">
        <v>141</v>
      </c>
      <c r="H36" s="57" t="s">
        <v>142</v>
      </c>
      <c r="I36" s="71">
        <f>24000/12</f>
        <v>2000</v>
      </c>
      <c r="J36" s="76" t="s">
        <v>20</v>
      </c>
      <c r="K36" s="60" t="s">
        <v>104</v>
      </c>
    </row>
    <row r="37" spans="1:11">
      <c r="A37" s="30"/>
      <c r="B37" s="19" t="s">
        <v>22</v>
      </c>
      <c r="C37" s="57" t="s">
        <v>143</v>
      </c>
      <c r="D37" s="57" t="s">
        <v>15</v>
      </c>
      <c r="E37" s="30" t="s">
        <v>25</v>
      </c>
      <c r="F37" s="16" t="s">
        <v>144</v>
      </c>
      <c r="G37" s="57" t="s">
        <v>145</v>
      </c>
      <c r="H37" s="57" t="s">
        <v>146</v>
      </c>
      <c r="I37" s="71">
        <f>24000/12</f>
        <v>2000</v>
      </c>
      <c r="J37" s="76" t="s">
        <v>20</v>
      </c>
      <c r="K37" s="71"/>
    </row>
    <row r="38" spans="1:11">
      <c r="A38" s="30"/>
      <c r="B38" s="19" t="s">
        <v>36</v>
      </c>
      <c r="C38" s="57" t="s">
        <v>147</v>
      </c>
      <c r="D38" s="57" t="s">
        <v>24</v>
      </c>
      <c r="E38" s="30" t="s">
        <v>38</v>
      </c>
      <c r="F38" s="16" t="s">
        <v>148</v>
      </c>
      <c r="G38" s="57" t="s">
        <v>50</v>
      </c>
      <c r="H38" s="57" t="s">
        <v>142</v>
      </c>
      <c r="I38" s="71"/>
      <c r="J38" s="76" t="s">
        <v>41</v>
      </c>
      <c r="K38" s="71"/>
    </row>
    <row r="39" spans="1:11">
      <c r="A39" s="11">
        <v>16</v>
      </c>
      <c r="B39" s="12" t="s">
        <v>13</v>
      </c>
      <c r="C39" s="58" t="s">
        <v>149</v>
      </c>
      <c r="D39" s="58" t="s">
        <v>15</v>
      </c>
      <c r="E39" s="58" t="s">
        <v>16</v>
      </c>
      <c r="F39" s="16" t="s">
        <v>150</v>
      </c>
      <c r="G39" s="58" t="s">
        <v>151</v>
      </c>
      <c r="H39" s="58" t="s">
        <v>142</v>
      </c>
      <c r="I39" s="71">
        <f>26400/12</f>
        <v>2200</v>
      </c>
      <c r="J39" s="77" t="s">
        <v>41</v>
      </c>
      <c r="K39" s="60" t="s">
        <v>104</v>
      </c>
    </row>
    <row r="40" spans="1:11">
      <c r="A40" s="30">
        <v>17</v>
      </c>
      <c r="B40" s="31" t="s">
        <v>13</v>
      </c>
      <c r="C40" s="59" t="s">
        <v>152</v>
      </c>
      <c r="D40" s="59" t="s">
        <v>24</v>
      </c>
      <c r="E40" s="59" t="s">
        <v>16</v>
      </c>
      <c r="F40" s="16" t="s">
        <v>153</v>
      </c>
      <c r="G40" s="59" t="s">
        <v>154</v>
      </c>
      <c r="H40" s="60" t="s">
        <v>155</v>
      </c>
      <c r="I40" s="71">
        <f>30000/12</f>
        <v>2500</v>
      </c>
      <c r="J40" s="78" t="s">
        <v>57</v>
      </c>
      <c r="K40" s="60" t="s">
        <v>104</v>
      </c>
    </row>
    <row r="41" spans="1:11">
      <c r="A41" s="30"/>
      <c r="B41" s="19" t="s">
        <v>22</v>
      </c>
      <c r="C41" s="59" t="s">
        <v>156</v>
      </c>
      <c r="D41" s="59" t="s">
        <v>24</v>
      </c>
      <c r="E41" s="30" t="s">
        <v>38</v>
      </c>
      <c r="F41" s="16" t="s">
        <v>157</v>
      </c>
      <c r="G41" s="59"/>
      <c r="H41" s="60" t="s">
        <v>155</v>
      </c>
      <c r="I41" s="71"/>
      <c r="J41" s="78" t="s">
        <v>41</v>
      </c>
      <c r="K41" s="71"/>
    </row>
    <row r="42" spans="1:11">
      <c r="A42" s="30">
        <v>18</v>
      </c>
      <c r="B42" s="31" t="s">
        <v>13</v>
      </c>
      <c r="C42" s="61" t="s">
        <v>158</v>
      </c>
      <c r="D42" s="61" t="s">
        <v>24</v>
      </c>
      <c r="E42" s="61" t="s">
        <v>16</v>
      </c>
      <c r="F42" s="16" t="s">
        <v>159</v>
      </c>
      <c r="G42" s="61" t="s">
        <v>160</v>
      </c>
      <c r="H42" s="61" t="s">
        <v>120</v>
      </c>
      <c r="I42" s="71">
        <f>36000/12</f>
        <v>3000</v>
      </c>
      <c r="J42" s="79" t="s">
        <v>20</v>
      </c>
      <c r="K42" s="60" t="s">
        <v>104</v>
      </c>
    </row>
    <row r="43" spans="1:11">
      <c r="A43" s="30"/>
      <c r="B43" s="19" t="s">
        <v>22</v>
      </c>
      <c r="C43" s="61" t="s">
        <v>161</v>
      </c>
      <c r="D43" s="61" t="s">
        <v>15</v>
      </c>
      <c r="E43" s="30" t="s">
        <v>25</v>
      </c>
      <c r="F43" s="16" t="s">
        <v>162</v>
      </c>
      <c r="G43" s="61" t="s">
        <v>50</v>
      </c>
      <c r="H43" s="61" t="s">
        <v>163</v>
      </c>
      <c r="I43" s="71"/>
      <c r="J43" s="79" t="s">
        <v>20</v>
      </c>
      <c r="K43" s="71"/>
    </row>
    <row r="44" spans="1:11">
      <c r="A44" s="30"/>
      <c r="B44" s="19" t="s">
        <v>36</v>
      </c>
      <c r="C44" s="61" t="s">
        <v>164</v>
      </c>
      <c r="D44" s="61" t="s">
        <v>24</v>
      </c>
      <c r="E44" s="30" t="s">
        <v>38</v>
      </c>
      <c r="F44" s="16" t="e">
        <f>REPLACE(#REF!,7,4,"****")</f>
        <v>#REF!</v>
      </c>
      <c r="G44" s="61" t="s">
        <v>50</v>
      </c>
      <c r="H44" s="61" t="s">
        <v>163</v>
      </c>
      <c r="I44" s="71"/>
      <c r="J44" s="79" t="s">
        <v>41</v>
      </c>
      <c r="K44" s="71"/>
    </row>
  </sheetData>
  <mergeCells count="28">
    <mergeCell ref="A1:J1"/>
    <mergeCell ref="A2:J2"/>
    <mergeCell ref="A4:A5"/>
    <mergeCell ref="A6:A8"/>
    <mergeCell ref="A9:A11"/>
    <mergeCell ref="A12:A13"/>
    <mergeCell ref="A16:A17"/>
    <mergeCell ref="A20:A23"/>
    <mergeCell ref="A24:A26"/>
    <mergeCell ref="A27:A28"/>
    <mergeCell ref="A29:A31"/>
    <mergeCell ref="A32:A35"/>
    <mergeCell ref="A36:A38"/>
    <mergeCell ref="A40:A41"/>
    <mergeCell ref="A42:A44"/>
    <mergeCell ref="K4:K5"/>
    <mergeCell ref="K6:K8"/>
    <mergeCell ref="K9:K11"/>
    <mergeCell ref="K12:K13"/>
    <mergeCell ref="K16:K17"/>
    <mergeCell ref="K20:K23"/>
    <mergeCell ref="K24:K26"/>
    <mergeCell ref="K27:K28"/>
    <mergeCell ref="K29:K31"/>
    <mergeCell ref="K32:K35"/>
    <mergeCell ref="K36:K38"/>
    <mergeCell ref="K40:K41"/>
    <mergeCell ref="K42:K4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2018-08-24T03:44:11Z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