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<sst xmlns="http://schemas.openxmlformats.org/spreadsheetml/2006/main" count="151">
  <si>
    <t>西安市保障性住房（限价房）资格联审信息表第000批（原表）</t>
  </si>
  <si>
    <t>基本信息（未央区 第 137 批 共 20 户，计 39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</si>
  <si>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</si>
  <si>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</si>
  <si>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</si>
  <si>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</si>
  <si>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</si>
  <si>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</si>
  <si>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</si>
  <si>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</si>
  <si>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</si>
  <si>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</si>
  <si>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</si>
  <si>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颜君</t>
  </si>
  <si>
    <t>女</t>
  </si>
  <si>
    <t>本人</t>
  </si>
  <si>
    <t>620321****12120327</t>
  </si>
  <si>
    <t>陕西嘉尔人力资源有限公司</t>
  </si>
  <si>
    <t>未央区未央宫街道青门新区</t>
  </si>
  <si>
    <t>未婚</t>
  </si>
  <si>
    <t>未央宫</t>
  </si>
  <si>
    <t>魏艳莉</t>
  </si>
  <si>
    <t>610221****01285645</t>
  </si>
  <si>
    <t>未央区皓轩广告工程部</t>
  </si>
  <si>
    <t>已婚</t>
  </si>
  <si>
    <t>成员1</t>
  </si>
  <si>
    <t>王坤</t>
  </si>
  <si>
    <t>男</t>
  </si>
  <si>
    <t>配偶</t>
  </si>
  <si>
    <t>341224****10011374</t>
  </si>
  <si>
    <t>安徽省蒙城县楚村镇朱集村大王庄</t>
  </si>
  <si>
    <t>成员2</t>
  </si>
  <si>
    <t>王俊皓</t>
  </si>
  <si>
    <t>子女</t>
  </si>
  <si>
    <t>610204****0926561X</t>
  </si>
  <si>
    <t>****</t>
  </si>
  <si>
    <t>李泽龙</t>
  </si>
  <si>
    <t>620522****07160717</t>
  </si>
  <si>
    <t>西安新荣基物业管理有限公司</t>
  </si>
  <si>
    <t>未央区延长石油社区</t>
  </si>
  <si>
    <t>周宝英</t>
  </si>
  <si>
    <t>610525****04120068</t>
  </si>
  <si>
    <t>高强</t>
  </si>
  <si>
    <t>610602****09080618</t>
  </si>
  <si>
    <t>西安浐灞生态区弘丰瑞途电缆销售部</t>
  </si>
  <si>
    <t>西安市未央区二府庄1号付1号</t>
  </si>
  <si>
    <t>张家堡</t>
  </si>
  <si>
    <t>任婷婷</t>
  </si>
  <si>
    <t>610321****03192522</t>
  </si>
  <si>
    <t>无</t>
  </si>
  <si>
    <t>高嘉鑫</t>
  </si>
  <si>
    <t>610602****07120617</t>
  </si>
  <si>
    <t>邵琳琳</t>
  </si>
  <si>
    <t>610122****11042563</t>
  </si>
  <si>
    <t>西安北斗物业管理责任有限公司</t>
  </si>
  <si>
    <t>西安蓝田县孟村乡张郗河村</t>
  </si>
  <si>
    <t>郗宝平</t>
  </si>
  <si>
    <t>610122****01292518</t>
  </si>
  <si>
    <t>郗泽豪</t>
  </si>
  <si>
    <t>610122****04092511</t>
  </si>
  <si>
    <t>王伟</t>
  </si>
  <si>
    <t>610431****06200314</t>
  </si>
  <si>
    <t>中饮国际科技服务有限公司</t>
  </si>
  <si>
    <t>未央湖草滩100号</t>
  </si>
  <si>
    <t>未央湖</t>
  </si>
  <si>
    <t>陶旺旺</t>
  </si>
  <si>
    <t>612525****12211510</t>
  </si>
  <si>
    <t>北京乐付通科技有限公司</t>
  </si>
  <si>
    <t>未央湖草滩101号</t>
  </si>
  <si>
    <t>刘丽娜</t>
  </si>
  <si>
    <t>411281****03151520</t>
  </si>
  <si>
    <t>西安润铭房地产营销策划有限公司</t>
  </si>
  <si>
    <t>西安市阎良区北屯街道办靳家靳北组</t>
  </si>
  <si>
    <t>离异</t>
  </si>
  <si>
    <t>大明宫</t>
  </si>
  <si>
    <t>宋佳福</t>
  </si>
  <si>
    <t>610115****02164080</t>
  </si>
  <si>
    <t>北京大风车双语幼儿园</t>
  </si>
  <si>
    <t>张家堡街道萧家名京九合院社区</t>
  </si>
  <si>
    <t>马琦</t>
  </si>
  <si>
    <t>610203****11273615</t>
  </si>
  <si>
    <t>东大街黄金店</t>
  </si>
  <si>
    <t>临潼区代王宋家村</t>
  </si>
  <si>
    <t>李威</t>
  </si>
  <si>
    <t>610202****09240466</t>
  </si>
  <si>
    <t>退休</t>
  </si>
  <si>
    <t>东忠杰</t>
  </si>
  <si>
    <t>610202****0207201X</t>
  </si>
  <si>
    <t>陕煤集团神南有限公司</t>
  </si>
  <si>
    <t>云梦堤居委玉华路矿务局救护队3号楼房1-5-401</t>
  </si>
  <si>
    <t>东佳雯</t>
  </si>
  <si>
    <t>610203****01024627</t>
  </si>
  <si>
    <t>寇肖飞</t>
  </si>
  <si>
    <t>610115****08203779</t>
  </si>
  <si>
    <t>陕西富腾实业发展有限公司</t>
  </si>
  <si>
    <t>西安市临潼区</t>
  </si>
  <si>
    <t>陈红</t>
  </si>
  <si>
    <t>612327****02280362</t>
  </si>
  <si>
    <t>略阳县</t>
  </si>
  <si>
    <t>寇子诚</t>
  </si>
  <si>
    <t>610115****11093512</t>
  </si>
  <si>
    <t>路孟</t>
  </si>
  <si>
    <t>610322****03143914</t>
  </si>
  <si>
    <t>上海泰信息技术有限公司</t>
  </si>
  <si>
    <t>贺丽丽</t>
  </si>
  <si>
    <t>610629****03066145</t>
  </si>
  <si>
    <t>西安邦房企业管理咨询有限公司</t>
  </si>
  <si>
    <t>王同乐</t>
  </si>
  <si>
    <t>610324****0727053X</t>
  </si>
  <si>
    <t>西安茂森艺术文化传播有限公司</t>
  </si>
  <si>
    <t>陕西省扶风县绛帐镇春光村春光北街167号</t>
  </si>
  <si>
    <t>杨萍</t>
  </si>
  <si>
    <t>610523****02070022</t>
  </si>
  <si>
    <t>中国移动通信集团陕西有限公司西安分公司长安分公司</t>
  </si>
  <si>
    <t>王海静</t>
  </si>
  <si>
    <t>610424****09163681</t>
  </si>
  <si>
    <t>北京凯博瑞石油科技有限公司</t>
  </si>
  <si>
    <t>巨李岗</t>
  </si>
  <si>
    <t>610424****0320367X</t>
  </si>
  <si>
    <t>西安关键软件科技有限公司</t>
  </si>
  <si>
    <t>陕西省咸阳市乾县王村镇王吕西村四组</t>
  </si>
  <si>
    <t>巨琳熙</t>
  </si>
  <si>
    <t>610424****05250641</t>
  </si>
  <si>
    <t>强红刚</t>
  </si>
  <si>
    <t>610426****01051059</t>
  </si>
  <si>
    <t>西安闻翔电子科技有限公司</t>
  </si>
  <si>
    <t>未央区张家堡街道枣园南岭社区2号</t>
  </si>
  <si>
    <t>朱晓璐</t>
  </si>
  <si>
    <t>612526****05217583</t>
  </si>
  <si>
    <t>碑林区宝帝航启电子销售部</t>
  </si>
  <si>
    <t>陕西省镇安县云盖寺镇岩湾村一组</t>
  </si>
  <si>
    <t>强梓妍</t>
  </si>
  <si>
    <t>611025****08156323</t>
  </si>
  <si>
    <t>李沛</t>
  </si>
  <si>
    <t>610625****01240024</t>
  </si>
  <si>
    <t>西安市雁塔区阳光复印店</t>
  </si>
  <si>
    <t>孙景阳</t>
  </si>
  <si>
    <t>610522****02131014</t>
  </si>
  <si>
    <t>陕西中盈易盛机电设备安装有限公司</t>
  </si>
  <si>
    <t>尹秀兰</t>
  </si>
  <si>
    <t>411426****07166621</t>
  </si>
  <si>
    <t xml:space="preserve">无 </t>
  </si>
  <si>
    <t>高超</t>
  </si>
  <si>
    <t>421083****10202819</t>
  </si>
  <si>
    <t>西安全生商务信息咨询有限公司</t>
  </si>
  <si>
    <t>洪湖市戴家场镇回龙村四组15号</t>
  </si>
  <si>
    <t>高睿谦</t>
  </si>
  <si>
    <t>421083****0526285X</t>
  </si>
  <si>
    <t>宁静霞</t>
  </si>
  <si>
    <t>142202****03180328</t>
  </si>
  <si>
    <t>WhenArt那时画室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</si>
</sst>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29"/>
    </font>
    <font>
      <sz val="11"/>
      <color indexed="8"/>
      <name val="Tahoma"/>
      <charset val="129"/>
    </font>
    <font>
      <sz val="1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8"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17" borderId="5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30" fillId="0" borderId="0"/>
    <xf numFmtId="0" fontId="1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/>
  </cellStyleXfs>
  <cellXfs count="70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87" applyNumberFormat="1" applyFont="1" applyFill="1" applyBorder="1" applyAlignment="1">
      <alignment horizontal="center" vertical="center" wrapText="1"/>
    </xf>
    <xf numFmtId="0" fontId="2" fillId="2" borderId="1" xfId="187" applyFont="1" applyFill="1" applyBorder="1" applyAlignment="1">
      <alignment horizontal="center" vertical="center" wrapText="1"/>
    </xf>
    <xf numFmtId="0" fontId="3" fillId="2" borderId="1" xfId="187" applyFont="1" applyFill="1" applyBorder="1" applyAlignment="1">
      <alignment horizontal="center" vertical="center" wrapText="1"/>
    </xf>
    <xf numFmtId="0" fontId="3" fillId="2" borderId="1" xfId="187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08" applyFont="1" applyBorder="1" applyAlignment="1">
      <alignment horizontal="center"/>
    </xf>
    <xf numFmtId="0" fontId="7" fillId="0" borderId="1" xfId="108" applyNumberFormat="1" applyFont="1" applyBorder="1" applyAlignment="1">
      <alignment horizontal="center"/>
    </xf>
    <xf numFmtId="0" fontId="7" fillId="0" borderId="1" xfId="104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77" applyFont="1" applyFill="1" applyBorder="1" applyAlignment="1">
      <alignment horizontal="center" vertical="center"/>
    </xf>
    <xf numFmtId="0" fontId="7" fillId="0" borderId="1" xfId="77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9" fontId="10" fillId="0" borderId="1" xfId="20" applyNumberFormat="1" applyFont="1" applyBorder="1" applyAlignment="1" applyProtection="1">
      <alignment horizontal="center"/>
    </xf>
    <xf numFmtId="0" fontId="5" fillId="0" borderId="1" xfId="34" applyFont="1" applyBorder="1" applyAlignment="1">
      <alignment horizontal="center" vertical="center"/>
    </xf>
    <xf numFmtId="0" fontId="11" fillId="0" borderId="1" xfId="34" applyFont="1" applyBorder="1" applyAlignment="1">
      <alignment horizontal="center" vertical="center"/>
    </xf>
    <xf numFmtId="0" fontId="5" fillId="0" borderId="1" xfId="34" applyFont="1" applyBorder="1" applyAlignment="1">
      <alignment horizontal="center" vertical="center" wrapText="1"/>
    </xf>
    <xf numFmtId="0" fontId="7" fillId="0" borderId="1" xfId="34" applyFont="1" applyBorder="1" applyAlignment="1">
      <alignment horizontal="center"/>
    </xf>
    <xf numFmtId="0" fontId="5" fillId="0" borderId="1" xfId="107" applyFont="1" applyBorder="1" applyAlignment="1">
      <alignment horizontal="center" vertical="center"/>
    </xf>
    <xf numFmtId="0" fontId="6" fillId="0" borderId="1" xfId="107" applyFont="1" applyBorder="1" applyAlignment="1">
      <alignment horizontal="center" vertical="center"/>
    </xf>
    <xf numFmtId="0" fontId="8" fillId="0" borderId="1" xfId="107" applyFont="1" applyBorder="1" applyAlignment="1">
      <alignment horizontal="center" vertical="center"/>
    </xf>
    <xf numFmtId="0" fontId="5" fillId="0" borderId="1" xfId="156" applyFont="1" applyBorder="1" applyAlignment="1">
      <alignment horizontal="center" vertical="center"/>
    </xf>
    <xf numFmtId="0" fontId="6" fillId="0" borderId="1" xfId="156" applyFont="1" applyBorder="1" applyAlignment="1">
      <alignment horizontal="center" vertical="center"/>
    </xf>
    <xf numFmtId="0" fontId="8" fillId="0" borderId="1" xfId="156" applyFont="1" applyBorder="1" applyAlignment="1">
      <alignment horizontal="center" vertical="center"/>
    </xf>
    <xf numFmtId="0" fontId="5" fillId="0" borderId="1" xfId="160" applyFont="1" applyBorder="1" applyAlignment="1">
      <alignment horizontal="center" vertical="center"/>
    </xf>
    <xf numFmtId="0" fontId="6" fillId="0" borderId="1" xfId="160" applyFont="1" applyBorder="1" applyAlignment="1">
      <alignment horizontal="center" vertical="center"/>
    </xf>
    <xf numFmtId="0" fontId="8" fillId="0" borderId="1" xfId="160" applyFont="1" applyBorder="1" applyAlignment="1">
      <alignment horizontal="center" vertical="center"/>
    </xf>
    <xf numFmtId="0" fontId="7" fillId="0" borderId="1" xfId="153" applyFont="1" applyBorder="1" applyAlignment="1">
      <alignment horizontal="center"/>
    </xf>
    <xf numFmtId="49" fontId="5" fillId="0" borderId="1" xfId="157" applyNumberFormat="1" applyFont="1" applyBorder="1" applyAlignment="1">
      <alignment horizontal="center"/>
    </xf>
    <xf numFmtId="49" fontId="5" fillId="0" borderId="1" xfId="6" applyNumberFormat="1" applyFont="1" applyBorder="1" applyAlignment="1">
      <alignment horizontal="center"/>
    </xf>
    <xf numFmtId="49" fontId="5" fillId="0" borderId="1" xfId="170" applyNumberFormat="1" applyFont="1" applyBorder="1" applyAlignment="1">
      <alignment horizontal="center"/>
    </xf>
    <xf numFmtId="49" fontId="5" fillId="0" borderId="1" xfId="174" applyNumberFormat="1" applyFont="1" applyBorder="1" applyAlignment="1">
      <alignment horizontal="center"/>
    </xf>
    <xf numFmtId="49" fontId="5" fillId="0" borderId="1" xfId="105" applyNumberFormat="1" applyFont="1" applyBorder="1" applyAlignment="1">
      <alignment horizontal="center"/>
    </xf>
    <xf numFmtId="49" fontId="5" fillId="0" borderId="1" xfId="167" applyNumberFormat="1" applyFont="1" applyBorder="1" applyAlignment="1">
      <alignment horizontal="center"/>
    </xf>
    <xf numFmtId="49" fontId="5" fillId="0" borderId="1" xfId="171" applyNumberFormat="1" applyFont="1" applyBorder="1" applyAlignment="1">
      <alignment horizontal="center"/>
    </xf>
    <xf numFmtId="49" fontId="11" fillId="0" borderId="1" xfId="177" applyNumberFormat="1" applyFont="1" applyBorder="1" applyAlignment="1">
      <alignment horizontal="center" vertical="center"/>
    </xf>
    <xf numFmtId="49" fontId="5" fillId="0" borderId="1" xfId="177" applyNumberFormat="1" applyFont="1" applyBorder="1" applyAlignment="1">
      <alignment horizontal="center" vertical="center"/>
    </xf>
    <xf numFmtId="49" fontId="5" fillId="0" borderId="1" xfId="177" applyNumberFormat="1" applyFont="1" applyBorder="1" applyAlignment="1">
      <alignment horizontal="center" vertical="center" wrapText="1"/>
    </xf>
    <xf numFmtId="49" fontId="11" fillId="0" borderId="1" xfId="181" applyNumberFormat="1" applyFont="1" applyBorder="1" applyAlignment="1">
      <alignment horizontal="center" vertical="center"/>
    </xf>
    <xf numFmtId="49" fontId="5" fillId="0" borderId="1" xfId="181" applyNumberFormat="1" applyFont="1" applyBorder="1" applyAlignment="1">
      <alignment horizontal="center" vertical="center"/>
    </xf>
    <xf numFmtId="49" fontId="11" fillId="0" borderId="1" xfId="183" applyNumberFormat="1" applyFont="1" applyBorder="1" applyAlignment="1">
      <alignment horizontal="center" vertical="center"/>
    </xf>
    <xf numFmtId="49" fontId="5" fillId="0" borderId="1" xfId="183" applyNumberFormat="1" applyFont="1" applyBorder="1" applyAlignment="1">
      <alignment horizontal="center" vertical="center"/>
    </xf>
    <xf numFmtId="49" fontId="11" fillId="0" borderId="1" xfId="178" applyNumberFormat="1" applyFont="1" applyBorder="1" applyAlignment="1">
      <alignment horizontal="center" vertical="center"/>
    </xf>
    <xf numFmtId="49" fontId="5" fillId="0" borderId="1" xfId="178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10" fillId="0" borderId="1" xfId="184" applyNumberFormat="1" applyFont="1" applyBorder="1" applyAlignment="1" applyProtection="1">
      <alignment horizontal="center"/>
    </xf>
    <xf numFmtId="0" fontId="5" fillId="0" borderId="1" xfId="103" applyFont="1" applyBorder="1" applyAlignment="1">
      <alignment horizontal="center" vertical="center"/>
    </xf>
    <xf numFmtId="0" fontId="8" fillId="0" borderId="1" xfId="154" applyFont="1" applyBorder="1" applyAlignment="1">
      <alignment horizontal="center" vertical="center"/>
    </xf>
    <xf numFmtId="0" fontId="8" fillId="0" borderId="1" xfId="158" applyFont="1" applyBorder="1" applyAlignment="1">
      <alignment horizontal="center" vertical="center"/>
    </xf>
    <xf numFmtId="49" fontId="5" fillId="0" borderId="1" xfId="159" applyNumberFormat="1" applyFont="1" applyBorder="1" applyAlignment="1">
      <alignment horizontal="center"/>
    </xf>
    <xf numFmtId="49" fontId="5" fillId="0" borderId="1" xfId="166" applyNumberFormat="1" applyFont="1" applyBorder="1" applyAlignment="1">
      <alignment horizontal="center"/>
    </xf>
    <xf numFmtId="49" fontId="5" fillId="0" borderId="1" xfId="172" applyNumberFormat="1" applyFont="1" applyBorder="1" applyAlignment="1">
      <alignment horizontal="center"/>
    </xf>
    <xf numFmtId="49" fontId="5" fillId="0" borderId="1" xfId="165" applyNumberFormat="1" applyFont="1" applyBorder="1" applyAlignment="1">
      <alignment horizontal="center"/>
    </xf>
    <xf numFmtId="49" fontId="5" fillId="0" borderId="1" xfId="168" applyNumberFormat="1" applyFont="1" applyBorder="1" applyAlignment="1">
      <alignment horizontal="center"/>
    </xf>
    <xf numFmtId="49" fontId="5" fillId="0" borderId="1" xfId="169" applyNumberFormat="1" applyFont="1" applyBorder="1" applyAlignment="1">
      <alignment horizontal="center"/>
    </xf>
    <xf numFmtId="49" fontId="5" fillId="0" borderId="1" xfId="173" applyNumberFormat="1" applyFont="1" applyBorder="1" applyAlignment="1">
      <alignment horizontal="center"/>
    </xf>
    <xf numFmtId="49" fontId="5" fillId="0" borderId="1" xfId="179" applyNumberFormat="1" applyFont="1" applyBorder="1" applyAlignment="1">
      <alignment horizontal="center" vertical="center"/>
    </xf>
    <xf numFmtId="49" fontId="5" fillId="0" borderId="1" xfId="182" applyNumberFormat="1" applyFont="1" applyBorder="1" applyAlignment="1">
      <alignment horizontal="center" vertical="center"/>
    </xf>
    <xf numFmtId="49" fontId="5" fillId="0" borderId="1" xfId="176" applyNumberFormat="1" applyFont="1" applyBorder="1" applyAlignment="1">
      <alignment horizontal="center" vertical="center"/>
    </xf>
    <xf numFmtId="49" fontId="5" fillId="0" borderId="1" xfId="180" applyNumberFormat="1" applyFont="1" applyBorder="1" applyAlignment="1">
      <alignment horizontal="center" vertical="center"/>
    </xf>
  </cellXfs>
  <cellStyles count="188">
    <cellStyle name="常规" xfId="0" builtinId="0"/>
    <cellStyle name="常规 3 32" xfId="1"/>
    <cellStyle name="常规 3 27" xfId="2"/>
    <cellStyle name="货币[0]" xfId="3" builtinId="7"/>
    <cellStyle name="20% - 强调文字颜色 3" xfId="4" builtinId="38"/>
    <cellStyle name="输入" xfId="5" builtinId="20"/>
    <cellStyle name="常规 44" xfId="6"/>
    <cellStyle name="常规 39" xfId="7"/>
    <cellStyle name="货币" xfId="8" builtinId="4"/>
    <cellStyle name="常规 2 11" xfId="9"/>
    <cellStyle name="常规 3 14" xfId="10"/>
    <cellStyle name="常规 2 26" xfId="11"/>
    <cellStyle name="千位分隔[0]" xfId="12" builtinId="6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常规 31" xfId="34"/>
    <cellStyle name="常规 26" xfId="35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常规 2 13" xfId="41"/>
    <cellStyle name="汇总" xfId="42" builtinId="25"/>
    <cellStyle name="好" xfId="43" builtinId="26"/>
    <cellStyle name="常规 21" xfId="44"/>
    <cellStyle name="常规 16" xfId="45"/>
    <cellStyle name="常规 3 2 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常规 2 10" xfId="64"/>
    <cellStyle name="60% - 强调文字颜色 6" xfId="65" builtinId="52"/>
    <cellStyle name="常规 11" xfId="66"/>
    <cellStyle name="常规 13" xfId="67"/>
    <cellStyle name="常规 14" xfId="68"/>
    <cellStyle name="常规 20" xfId="69"/>
    <cellStyle name="常规 15" xfId="70"/>
    <cellStyle name="常规 22" xfId="71"/>
    <cellStyle name="常规 17" xfId="72"/>
    <cellStyle name="常规 23" xfId="73"/>
    <cellStyle name="常规 18" xfId="74"/>
    <cellStyle name="常规 24" xfId="75"/>
    <cellStyle name="常规 19" xfId="76"/>
    <cellStyle name="常规 2" xfId="77"/>
    <cellStyle name="常规 2 12" xfId="78"/>
    <cellStyle name="常规 2 14" xfId="79"/>
    <cellStyle name="常规 2 20" xfId="80"/>
    <cellStyle name="常规 2 15" xfId="81"/>
    <cellStyle name="常规 2 21" xfId="82"/>
    <cellStyle name="常规 2 16" xfId="83"/>
    <cellStyle name="常规 2 22" xfId="84"/>
    <cellStyle name="常规 2 17" xfId="85"/>
    <cellStyle name="常规 2 23" xfId="86"/>
    <cellStyle name="常规 2 18" xfId="87"/>
    <cellStyle name="常规 2 24" xfId="88"/>
    <cellStyle name="常规 2 19" xfId="89"/>
    <cellStyle name="常规 2 2" xfId="90"/>
    <cellStyle name="常规 2 25" xfId="91"/>
    <cellStyle name="常规 2 27" xfId="92"/>
    <cellStyle name="常规 2 28" xfId="93"/>
    <cellStyle name="常规 2 3" xfId="94"/>
    <cellStyle name="常规 2 4" xfId="95"/>
    <cellStyle name="常规 2 5" xfId="96"/>
    <cellStyle name="常规 2 6" xfId="97"/>
    <cellStyle name="常规 2 7" xfId="98"/>
    <cellStyle name="常规 2 8" xfId="99"/>
    <cellStyle name="常规 2 9" xfId="100"/>
    <cellStyle name="常规 30" xfId="101"/>
    <cellStyle name="常规 25" xfId="102"/>
    <cellStyle name="常规 32" xfId="103"/>
    <cellStyle name="常规 27" xfId="104"/>
    <cellStyle name="常规 33" xfId="105"/>
    <cellStyle name="常规 28" xfId="106"/>
    <cellStyle name="常规 34" xfId="107"/>
    <cellStyle name="常规 29" xfId="108"/>
    <cellStyle name="常规 3" xfId="109"/>
    <cellStyle name="常规 3 10" xfId="110"/>
    <cellStyle name="常规 3 11" xfId="111"/>
    <cellStyle name="常规 3 12" xfId="112"/>
    <cellStyle name="常规 3 13" xfId="113"/>
    <cellStyle name="常规 3 20" xfId="114"/>
    <cellStyle name="常规 3 15" xfId="115"/>
    <cellStyle name="常规 3 21" xfId="116"/>
    <cellStyle name="常规 3 16" xfId="117"/>
    <cellStyle name="常规 3 22" xfId="118"/>
    <cellStyle name="常规 3 17" xfId="119"/>
    <cellStyle name="常规 3 23" xfId="120"/>
    <cellStyle name="常规 3 18" xfId="121"/>
    <cellStyle name="常规 3 24" xfId="122"/>
    <cellStyle name="常规 3 19" xfId="123"/>
    <cellStyle name="常规 3 2" xfId="124"/>
    <cellStyle name="常规 3 2 10" xfId="125"/>
    <cellStyle name="常规 3 2 11" xfId="126"/>
    <cellStyle name="常规 3 2 12" xfId="127"/>
    <cellStyle name="常规 3 2 13" xfId="128"/>
    <cellStyle name="常规 3 2 14" xfId="129"/>
    <cellStyle name="常规 3 2 15" xfId="130"/>
    <cellStyle name="常规 3 2 2" xfId="131"/>
    <cellStyle name="常规 3 2 3" xfId="132"/>
    <cellStyle name="常规 3 2 4" xfId="133"/>
    <cellStyle name="常规 3 2 5" xfId="134"/>
    <cellStyle name="常规 3 2 7" xfId="135"/>
    <cellStyle name="常规 3 2 8" xfId="136"/>
    <cellStyle name="常规 3 2 9" xfId="137"/>
    <cellStyle name="常规 3 30" xfId="138"/>
    <cellStyle name="常规 3 25" xfId="139"/>
    <cellStyle name="常规 3 31" xfId="140"/>
    <cellStyle name="常规 3 26" xfId="141"/>
    <cellStyle name="常规 3 33" xfId="142"/>
    <cellStyle name="常规 3 28" xfId="143"/>
    <cellStyle name="常规 3 34" xfId="144"/>
    <cellStyle name="常规 3 29" xfId="145"/>
    <cellStyle name="常规 3 3" xfId="146"/>
    <cellStyle name="常规 3 4" xfId="147"/>
    <cellStyle name="常规 3 5" xfId="148"/>
    <cellStyle name="常规 3 6" xfId="149"/>
    <cellStyle name="常规 3 7" xfId="150"/>
    <cellStyle name="常规 3 8" xfId="151"/>
    <cellStyle name="常规 3 9" xfId="152"/>
    <cellStyle name="常规 40" xfId="153"/>
    <cellStyle name="常规 35" xfId="154"/>
    <cellStyle name="常规 41" xfId="155"/>
    <cellStyle name="常规 36" xfId="156"/>
    <cellStyle name="常规 42" xfId="157"/>
    <cellStyle name="常规 37" xfId="158"/>
    <cellStyle name="常规 43" xfId="159"/>
    <cellStyle name="常规 38" xfId="160"/>
    <cellStyle name="常规 4" xfId="161"/>
    <cellStyle name="常规 4 2" xfId="162"/>
    <cellStyle name="常规 4 3" xfId="163"/>
    <cellStyle name="常规 4 4" xfId="164"/>
    <cellStyle name="常规 50" xfId="165"/>
    <cellStyle name="常规 45" xfId="166"/>
    <cellStyle name="常规 51" xfId="167"/>
    <cellStyle name="常规 46" xfId="168"/>
    <cellStyle name="常规 52" xfId="169"/>
    <cellStyle name="常规 47" xfId="170"/>
    <cellStyle name="常规 53" xfId="171"/>
    <cellStyle name="常规 48" xfId="172"/>
    <cellStyle name="常规 54" xfId="173"/>
    <cellStyle name="常规 49" xfId="174"/>
    <cellStyle name="常规 5" xfId="175"/>
    <cellStyle name="常规 60" xfId="176"/>
    <cellStyle name="常规 55" xfId="177"/>
    <cellStyle name="常规 61" xfId="178"/>
    <cellStyle name="常规 56" xfId="179"/>
    <cellStyle name="常规 62" xfId="180"/>
    <cellStyle name="常规 57" xfId="181"/>
    <cellStyle name="常规 58" xfId="182"/>
    <cellStyle name="常规 59" xfId="183"/>
    <cellStyle name="常规 7" xfId="184"/>
    <cellStyle name="常规 8" xfId="185"/>
    <cellStyle name="常规 9" xfId="186"/>
    <cellStyle name="常规_莲湖区12批60户联审" xfId="1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G16" sqref="G16"/>
    </sheetView>
  </sheetViews>
  <sheetFormatPr defaultColWidth="9" defaultRowHeight="14.25"/>
  <cols>
    <col min="1" max="5" width="9" style="1"/>
    <col min="6" max="6" width="25.7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53" t="s">
        <v>11</v>
      </c>
    </row>
    <row r="4" spans="1:11">
      <c r="A4" s="9">
        <v>1</v>
      </c>
      <c r="B4" s="10" t="s">
        <v>12</v>
      </c>
      <c r="C4" s="11" t="s">
        <v>13</v>
      </c>
      <c r="D4" s="11" t="s">
        <v>14</v>
      </c>
      <c r="E4" s="11" t="s">
        <v>15</v>
      </c>
      <c r="F4" s="12" t="s">
        <v>16</v>
      </c>
      <c r="G4" s="11" t="s">
        <v>17</v>
      </c>
      <c r="H4" s="11" t="s">
        <v>18</v>
      </c>
      <c r="I4" s="9">
        <f>24000/12</f>
        <v>2000</v>
      </c>
      <c r="J4" s="14" t="s">
        <v>19</v>
      </c>
      <c r="K4" s="21" t="s">
        <v>20</v>
      </c>
    </row>
    <row r="5" spans="1:11">
      <c r="A5" s="9">
        <v>2</v>
      </c>
      <c r="B5" s="10" t="s">
        <v>12</v>
      </c>
      <c r="C5" s="13" t="s">
        <v>21</v>
      </c>
      <c r="D5" s="13" t="s">
        <v>14</v>
      </c>
      <c r="E5" s="13" t="s">
        <v>15</v>
      </c>
      <c r="F5" s="12" t="s">
        <v>22</v>
      </c>
      <c r="G5" s="13" t="s">
        <v>23</v>
      </c>
      <c r="H5" s="13" t="s">
        <v>18</v>
      </c>
      <c r="I5" s="9">
        <f>36000/12</f>
        <v>3000</v>
      </c>
      <c r="J5" s="14" t="s">
        <v>24</v>
      </c>
      <c r="K5" s="21" t="s">
        <v>20</v>
      </c>
    </row>
    <row r="6" spans="1:11">
      <c r="A6" s="9"/>
      <c r="B6" s="14" t="s">
        <v>25</v>
      </c>
      <c r="C6" s="13" t="s">
        <v>26</v>
      </c>
      <c r="D6" s="13" t="s">
        <v>27</v>
      </c>
      <c r="E6" s="13" t="s">
        <v>28</v>
      </c>
      <c r="F6" s="12" t="s">
        <v>29</v>
      </c>
      <c r="G6" s="13" t="s">
        <v>23</v>
      </c>
      <c r="H6" s="13" t="s">
        <v>30</v>
      </c>
      <c r="I6" s="9">
        <f>51600/12</f>
        <v>4300</v>
      </c>
      <c r="J6" s="14" t="s">
        <v>24</v>
      </c>
      <c r="K6" s="21"/>
    </row>
    <row r="7" spans="1:11">
      <c r="A7" s="9"/>
      <c r="B7" s="14" t="s">
        <v>31</v>
      </c>
      <c r="C7" s="13" t="s">
        <v>32</v>
      </c>
      <c r="D7" s="13" t="s">
        <v>27</v>
      </c>
      <c r="E7" s="13" t="s">
        <v>33</v>
      </c>
      <c r="F7" s="12" t="s">
        <v>34</v>
      </c>
      <c r="G7" s="13"/>
      <c r="H7" s="13" t="s">
        <v>18</v>
      </c>
      <c r="I7" s="9"/>
      <c r="J7" s="14" t="s">
        <v>19</v>
      </c>
      <c r="K7" s="21"/>
    </row>
    <row r="8" hidden="1" spans="1:11">
      <c r="A8" s="15">
        <v>4</v>
      </c>
      <c r="B8" s="16" t="s">
        <v>12</v>
      </c>
      <c r="C8" s="16"/>
      <c r="D8" s="17"/>
      <c r="E8" s="17" t="s">
        <v>15</v>
      </c>
      <c r="F8" s="12" t="s">
        <v>35</v>
      </c>
      <c r="G8" s="18"/>
      <c r="H8" s="15"/>
      <c r="I8" s="15"/>
      <c r="J8" s="17"/>
      <c r="K8" s="54"/>
    </row>
    <row r="9" spans="1:11">
      <c r="A9" s="9">
        <v>3</v>
      </c>
      <c r="B9" s="10" t="s">
        <v>12</v>
      </c>
      <c r="C9" s="19" t="s">
        <v>36</v>
      </c>
      <c r="D9" s="19" t="s">
        <v>27</v>
      </c>
      <c r="E9" s="19" t="s">
        <v>15</v>
      </c>
      <c r="F9" s="12" t="s">
        <v>37</v>
      </c>
      <c r="G9" s="20" t="s">
        <v>38</v>
      </c>
      <c r="H9" s="20" t="s">
        <v>39</v>
      </c>
      <c r="I9" s="9">
        <f>38000/12</f>
        <v>3166.66666666667</v>
      </c>
      <c r="J9" s="14" t="s">
        <v>24</v>
      </c>
      <c r="K9" s="21" t="s">
        <v>20</v>
      </c>
    </row>
    <row r="10" spans="1:11">
      <c r="A10" s="9"/>
      <c r="B10" s="14" t="s">
        <v>25</v>
      </c>
      <c r="C10" s="14" t="s">
        <v>40</v>
      </c>
      <c r="D10" s="14" t="s">
        <v>14</v>
      </c>
      <c r="E10" s="14" t="s">
        <v>28</v>
      </c>
      <c r="F10" s="12" t="s">
        <v>41</v>
      </c>
      <c r="G10" s="20" t="s">
        <v>38</v>
      </c>
      <c r="H10" s="20" t="s">
        <v>39</v>
      </c>
      <c r="I10" s="9">
        <f>34000/12</f>
        <v>2833.33333333333</v>
      </c>
      <c r="J10" s="14" t="s">
        <v>24</v>
      </c>
      <c r="K10" s="21"/>
    </row>
    <row r="11" spans="1:11">
      <c r="A11" s="21">
        <v>4</v>
      </c>
      <c r="B11" s="22" t="s">
        <v>12</v>
      </c>
      <c r="C11" s="22" t="s">
        <v>42</v>
      </c>
      <c r="D11" s="22" t="s">
        <v>27</v>
      </c>
      <c r="E11" s="22" t="s">
        <v>15</v>
      </c>
      <c r="F11" s="12" t="s">
        <v>43</v>
      </c>
      <c r="G11" s="22" t="s">
        <v>44</v>
      </c>
      <c r="H11" s="22" t="s">
        <v>45</v>
      </c>
      <c r="I11" s="21">
        <v>5500</v>
      </c>
      <c r="J11" s="55" t="s">
        <v>24</v>
      </c>
      <c r="K11" s="21" t="s">
        <v>46</v>
      </c>
    </row>
    <row r="12" spans="1:11">
      <c r="A12" s="21"/>
      <c r="B12" s="22" t="s">
        <v>25</v>
      </c>
      <c r="C12" s="22" t="s">
        <v>47</v>
      </c>
      <c r="D12" s="22" t="s">
        <v>14</v>
      </c>
      <c r="E12" s="22" t="s">
        <v>28</v>
      </c>
      <c r="F12" s="12" t="s">
        <v>48</v>
      </c>
      <c r="G12" s="22" t="s">
        <v>49</v>
      </c>
      <c r="H12" s="22" t="s">
        <v>45</v>
      </c>
      <c r="I12" s="21"/>
      <c r="J12" s="55" t="s">
        <v>24</v>
      </c>
      <c r="K12" s="21"/>
    </row>
    <row r="13" spans="1:11">
      <c r="A13" s="21"/>
      <c r="B13" s="22" t="s">
        <v>31</v>
      </c>
      <c r="C13" s="22" t="s">
        <v>50</v>
      </c>
      <c r="D13" s="22" t="s">
        <v>27</v>
      </c>
      <c r="E13" s="22" t="s">
        <v>33</v>
      </c>
      <c r="F13" s="12" t="s">
        <v>51</v>
      </c>
      <c r="G13" s="22" t="s">
        <v>49</v>
      </c>
      <c r="H13" s="22" t="s">
        <v>45</v>
      </c>
      <c r="I13" s="21"/>
      <c r="J13" s="55" t="s">
        <v>19</v>
      </c>
      <c r="K13" s="21"/>
    </row>
    <row r="14" spans="1:11">
      <c r="A14" s="23">
        <v>5</v>
      </c>
      <c r="B14" s="24" t="s">
        <v>12</v>
      </c>
      <c r="C14" s="24" t="s">
        <v>52</v>
      </c>
      <c r="D14" s="23" t="s">
        <v>14</v>
      </c>
      <c r="E14" s="23" t="s">
        <v>15</v>
      </c>
      <c r="F14" s="12" t="s">
        <v>53</v>
      </c>
      <c r="G14" s="25" t="s">
        <v>54</v>
      </c>
      <c r="H14" s="25" t="s">
        <v>55</v>
      </c>
      <c r="I14" s="21">
        <f>36000/12</f>
        <v>3000</v>
      </c>
      <c r="J14" s="56" t="s">
        <v>24</v>
      </c>
      <c r="K14" s="21" t="s">
        <v>20</v>
      </c>
    </row>
    <row r="15" spans="1:11">
      <c r="A15" s="26"/>
      <c r="B15" s="23" t="s">
        <v>25</v>
      </c>
      <c r="C15" s="23" t="s">
        <v>56</v>
      </c>
      <c r="D15" s="23" t="s">
        <v>27</v>
      </c>
      <c r="E15" s="23" t="s">
        <v>28</v>
      </c>
      <c r="F15" s="12" t="s">
        <v>57</v>
      </c>
      <c r="G15" s="25"/>
      <c r="H15" s="25" t="s">
        <v>55</v>
      </c>
      <c r="I15" s="21"/>
      <c r="J15" s="56" t="s">
        <v>24</v>
      </c>
      <c r="K15" s="21"/>
    </row>
    <row r="16" spans="1:11">
      <c r="A16" s="26"/>
      <c r="B16" s="23" t="s">
        <v>31</v>
      </c>
      <c r="C16" s="23" t="s">
        <v>58</v>
      </c>
      <c r="D16" s="23" t="s">
        <v>27</v>
      </c>
      <c r="E16" s="23" t="s">
        <v>33</v>
      </c>
      <c r="F16" s="12" t="s">
        <v>59</v>
      </c>
      <c r="G16" s="25"/>
      <c r="H16" s="25" t="s">
        <v>55</v>
      </c>
      <c r="I16" s="21"/>
      <c r="J16" s="56" t="s">
        <v>19</v>
      </c>
      <c r="K16" s="21"/>
    </row>
    <row r="17" spans="1:11">
      <c r="A17" s="27">
        <v>6</v>
      </c>
      <c r="B17" s="28" t="s">
        <v>12</v>
      </c>
      <c r="C17" s="28" t="s">
        <v>60</v>
      </c>
      <c r="D17" s="29" t="s">
        <v>27</v>
      </c>
      <c r="E17" s="29" t="s">
        <v>15</v>
      </c>
      <c r="F17" s="12" t="s">
        <v>61</v>
      </c>
      <c r="G17" s="27" t="s">
        <v>62</v>
      </c>
      <c r="H17" s="29" t="s">
        <v>63</v>
      </c>
      <c r="I17" s="21">
        <f>36900/12</f>
        <v>3075</v>
      </c>
      <c r="J17" s="57" t="s">
        <v>19</v>
      </c>
      <c r="K17" s="21" t="s">
        <v>64</v>
      </c>
    </row>
    <row r="18" spans="1:11">
      <c r="A18" s="30">
        <v>7</v>
      </c>
      <c r="B18" s="31" t="s">
        <v>12</v>
      </c>
      <c r="C18" s="32" t="s">
        <v>65</v>
      </c>
      <c r="D18" s="32" t="s">
        <v>27</v>
      </c>
      <c r="E18" s="32" t="s">
        <v>15</v>
      </c>
      <c r="F18" s="12" t="s">
        <v>66</v>
      </c>
      <c r="G18" s="30" t="s">
        <v>67</v>
      </c>
      <c r="H18" s="32" t="s">
        <v>68</v>
      </c>
      <c r="I18" s="21">
        <f>42720/12</f>
        <v>3560</v>
      </c>
      <c r="J18" s="58" t="s">
        <v>19</v>
      </c>
      <c r="K18" s="21" t="s">
        <v>64</v>
      </c>
    </row>
    <row r="19" spans="1:11">
      <c r="A19" s="33">
        <v>8</v>
      </c>
      <c r="B19" s="34" t="s">
        <v>12</v>
      </c>
      <c r="C19" s="34" t="s">
        <v>69</v>
      </c>
      <c r="D19" s="35" t="s">
        <v>14</v>
      </c>
      <c r="E19" s="35" t="s">
        <v>15</v>
      </c>
      <c r="F19" s="12" t="s">
        <v>70</v>
      </c>
      <c r="G19" s="35" t="s">
        <v>71</v>
      </c>
      <c r="H19" s="35" t="s">
        <v>72</v>
      </c>
      <c r="I19" s="21">
        <f>40800/12</f>
        <v>3400</v>
      </c>
      <c r="J19" s="21" t="s">
        <v>73</v>
      </c>
      <c r="K19" s="21" t="s">
        <v>74</v>
      </c>
    </row>
    <row r="20" spans="1:11">
      <c r="A20" s="36">
        <v>9</v>
      </c>
      <c r="B20" s="36" t="s">
        <v>12</v>
      </c>
      <c r="C20" s="36" t="s">
        <v>75</v>
      </c>
      <c r="D20" s="36" t="s">
        <v>14</v>
      </c>
      <c r="E20" s="36" t="s">
        <v>15</v>
      </c>
      <c r="F20" s="12" t="s">
        <v>76</v>
      </c>
      <c r="G20" s="36" t="s">
        <v>77</v>
      </c>
      <c r="H20" s="36" t="s">
        <v>78</v>
      </c>
      <c r="I20" s="21">
        <f>21600/12</f>
        <v>1800</v>
      </c>
      <c r="J20" s="56" t="s">
        <v>24</v>
      </c>
      <c r="K20" s="21" t="s">
        <v>46</v>
      </c>
    </row>
    <row r="21" customHeight="1" spans="1:11">
      <c r="A21" s="36"/>
      <c r="B21" s="22" t="s">
        <v>25</v>
      </c>
      <c r="C21" s="21" t="s">
        <v>79</v>
      </c>
      <c r="D21" s="21" t="s">
        <v>27</v>
      </c>
      <c r="E21" s="21" t="s">
        <v>28</v>
      </c>
      <c r="F21" s="12" t="s">
        <v>80</v>
      </c>
      <c r="G21" s="21" t="s">
        <v>81</v>
      </c>
      <c r="H21" s="21" t="s">
        <v>82</v>
      </c>
      <c r="I21" s="21">
        <f>21600/12</f>
        <v>1800</v>
      </c>
      <c r="J21" s="56" t="s">
        <v>24</v>
      </c>
      <c r="K21" s="21"/>
    </row>
    <row r="22" spans="1:11">
      <c r="A22" s="21">
        <v>10</v>
      </c>
      <c r="B22" s="37" t="s">
        <v>12</v>
      </c>
      <c r="C22" s="37" t="s">
        <v>83</v>
      </c>
      <c r="D22" s="37" t="s">
        <v>14</v>
      </c>
      <c r="E22" s="37" t="s">
        <v>15</v>
      </c>
      <c r="F22" s="12" t="s">
        <v>84</v>
      </c>
      <c r="G22" s="37" t="s">
        <v>85</v>
      </c>
      <c r="H22" s="37" t="s">
        <v>45</v>
      </c>
      <c r="I22" s="21">
        <f>22512/12</f>
        <v>1876</v>
      </c>
      <c r="J22" s="59" t="s">
        <v>24</v>
      </c>
      <c r="K22" s="21" t="s">
        <v>46</v>
      </c>
    </row>
    <row r="23" spans="1:11">
      <c r="A23" s="21"/>
      <c r="B23" s="37" t="s">
        <v>25</v>
      </c>
      <c r="C23" s="37" t="s">
        <v>86</v>
      </c>
      <c r="D23" s="37" t="s">
        <v>27</v>
      </c>
      <c r="E23" s="37" t="s">
        <v>28</v>
      </c>
      <c r="F23" s="12" t="s">
        <v>87</v>
      </c>
      <c r="G23" s="37" t="s">
        <v>88</v>
      </c>
      <c r="H23" s="37" t="s">
        <v>89</v>
      </c>
      <c r="I23" s="21">
        <f>72000/12</f>
        <v>6000</v>
      </c>
      <c r="J23" s="59" t="s">
        <v>24</v>
      </c>
      <c r="K23" s="21"/>
    </row>
    <row r="24" spans="1:11">
      <c r="A24" s="21"/>
      <c r="B24" s="37" t="s">
        <v>31</v>
      </c>
      <c r="C24" s="37" t="s">
        <v>90</v>
      </c>
      <c r="D24" s="37" t="s">
        <v>14</v>
      </c>
      <c r="E24" s="37" t="s">
        <v>33</v>
      </c>
      <c r="F24" s="12" t="s">
        <v>91</v>
      </c>
      <c r="G24" s="37" t="s">
        <v>49</v>
      </c>
      <c r="H24" s="37" t="s">
        <v>89</v>
      </c>
      <c r="I24" s="21"/>
      <c r="J24" s="59" t="s">
        <v>19</v>
      </c>
      <c r="K24" s="21"/>
    </row>
    <row r="25" spans="1:11">
      <c r="A25" s="21">
        <v>11</v>
      </c>
      <c r="B25" s="37" t="s">
        <v>12</v>
      </c>
      <c r="C25" s="38" t="s">
        <v>92</v>
      </c>
      <c r="D25" s="38" t="s">
        <v>27</v>
      </c>
      <c r="E25" s="37" t="s">
        <v>15</v>
      </c>
      <c r="F25" s="12" t="s">
        <v>93</v>
      </c>
      <c r="G25" s="38" t="s">
        <v>94</v>
      </c>
      <c r="H25" s="38" t="s">
        <v>95</v>
      </c>
      <c r="I25" s="21">
        <f>59447/12</f>
        <v>4953.91666666667</v>
      </c>
      <c r="J25" s="60" t="s">
        <v>24</v>
      </c>
      <c r="K25" s="21" t="s">
        <v>46</v>
      </c>
    </row>
    <row r="26" spans="1:11">
      <c r="A26" s="21"/>
      <c r="B26" s="37" t="s">
        <v>25</v>
      </c>
      <c r="C26" s="38" t="s">
        <v>96</v>
      </c>
      <c r="D26" s="38" t="s">
        <v>14</v>
      </c>
      <c r="E26" s="37" t="s">
        <v>28</v>
      </c>
      <c r="F26" s="12" t="s">
        <v>97</v>
      </c>
      <c r="G26" s="38"/>
      <c r="H26" s="38" t="s">
        <v>98</v>
      </c>
      <c r="I26" s="21"/>
      <c r="J26" s="60" t="s">
        <v>24</v>
      </c>
      <c r="K26" s="21"/>
    </row>
    <row r="27" spans="1:11">
      <c r="A27" s="21"/>
      <c r="B27" s="37" t="s">
        <v>31</v>
      </c>
      <c r="C27" s="38" t="s">
        <v>99</v>
      </c>
      <c r="D27" s="38" t="s">
        <v>27</v>
      </c>
      <c r="E27" s="37" t="s">
        <v>33</v>
      </c>
      <c r="F27" s="12" t="s">
        <v>100</v>
      </c>
      <c r="G27" s="38"/>
      <c r="H27" s="38" t="s">
        <v>95</v>
      </c>
      <c r="I27" s="21"/>
      <c r="J27" s="60" t="s">
        <v>19</v>
      </c>
      <c r="K27" s="21"/>
    </row>
    <row r="28" spans="1:11">
      <c r="A28" s="21">
        <v>12</v>
      </c>
      <c r="B28" s="39" t="s">
        <v>12</v>
      </c>
      <c r="C28" s="39" t="s">
        <v>101</v>
      </c>
      <c r="D28" s="39" t="s">
        <v>27</v>
      </c>
      <c r="E28" s="39" t="s">
        <v>15</v>
      </c>
      <c r="F28" s="12" t="s">
        <v>102</v>
      </c>
      <c r="G28" s="39" t="s">
        <v>103</v>
      </c>
      <c r="H28" s="39" t="s">
        <v>45</v>
      </c>
      <c r="I28" s="21">
        <f>35400/12</f>
        <v>2950</v>
      </c>
      <c r="J28" s="61" t="s">
        <v>19</v>
      </c>
      <c r="K28" s="21" t="s">
        <v>46</v>
      </c>
    </row>
    <row r="29" spans="1:11">
      <c r="A29" s="21">
        <v>13</v>
      </c>
      <c r="B29" s="40" t="s">
        <v>12</v>
      </c>
      <c r="C29" s="40" t="s">
        <v>104</v>
      </c>
      <c r="D29" s="40" t="s">
        <v>14</v>
      </c>
      <c r="E29" s="40" t="s">
        <v>15</v>
      </c>
      <c r="F29" s="12" t="s">
        <v>105</v>
      </c>
      <c r="G29" s="40" t="s">
        <v>106</v>
      </c>
      <c r="H29" s="40" t="s">
        <v>45</v>
      </c>
      <c r="I29" s="21">
        <f>28800/12</f>
        <v>2400</v>
      </c>
      <c r="J29" s="62" t="s">
        <v>24</v>
      </c>
      <c r="K29" s="21" t="s">
        <v>46</v>
      </c>
    </row>
    <row r="30" spans="1:11">
      <c r="A30" s="21"/>
      <c r="B30" s="40" t="s">
        <v>25</v>
      </c>
      <c r="C30" s="40" t="s">
        <v>107</v>
      </c>
      <c r="D30" s="40" t="s">
        <v>27</v>
      </c>
      <c r="E30" s="40" t="s">
        <v>28</v>
      </c>
      <c r="F30" s="12" t="s">
        <v>108</v>
      </c>
      <c r="G30" s="40" t="s">
        <v>109</v>
      </c>
      <c r="H30" s="40" t="s">
        <v>110</v>
      </c>
      <c r="I30" s="21">
        <f>30000/12</f>
        <v>2500</v>
      </c>
      <c r="J30" s="62" t="s">
        <v>24</v>
      </c>
      <c r="K30" s="21"/>
    </row>
    <row r="31" spans="1:11">
      <c r="A31" s="21">
        <v>14</v>
      </c>
      <c r="B31" s="41" t="s">
        <v>12</v>
      </c>
      <c r="C31" s="41" t="s">
        <v>111</v>
      </c>
      <c r="D31" s="41" t="s">
        <v>14</v>
      </c>
      <c r="E31" s="41" t="s">
        <v>15</v>
      </c>
      <c r="F31" s="12" t="s">
        <v>112</v>
      </c>
      <c r="G31" s="41" t="s">
        <v>113</v>
      </c>
      <c r="H31" s="41" t="s">
        <v>45</v>
      </c>
      <c r="I31" s="21">
        <f>40000/12</f>
        <v>3333.33333333333</v>
      </c>
      <c r="J31" s="63" t="s">
        <v>19</v>
      </c>
      <c r="K31" s="21" t="s">
        <v>46</v>
      </c>
    </row>
    <row r="32" spans="1:11">
      <c r="A32" s="21">
        <v>15</v>
      </c>
      <c r="B32" s="42" t="s">
        <v>12</v>
      </c>
      <c r="C32" s="42" t="s">
        <v>114</v>
      </c>
      <c r="D32" s="42" t="s">
        <v>14</v>
      </c>
      <c r="E32" s="42" t="s">
        <v>15</v>
      </c>
      <c r="F32" s="12" t="s">
        <v>115</v>
      </c>
      <c r="G32" s="42" t="s">
        <v>116</v>
      </c>
      <c r="H32" s="42" t="s">
        <v>45</v>
      </c>
      <c r="I32" s="21">
        <f>32000/12</f>
        <v>2666.66666666667</v>
      </c>
      <c r="J32" s="64" t="s">
        <v>24</v>
      </c>
      <c r="K32" s="21" t="s">
        <v>46</v>
      </c>
    </row>
    <row r="33" spans="1:11">
      <c r="A33" s="21"/>
      <c r="B33" s="42" t="s">
        <v>25</v>
      </c>
      <c r="C33" s="42" t="s">
        <v>117</v>
      </c>
      <c r="D33" s="42" t="s">
        <v>27</v>
      </c>
      <c r="E33" s="42" t="s">
        <v>28</v>
      </c>
      <c r="F33" s="12" t="s">
        <v>118</v>
      </c>
      <c r="G33" s="42" t="s">
        <v>119</v>
      </c>
      <c r="H33" s="42" t="s">
        <v>120</v>
      </c>
      <c r="I33" s="21">
        <f>74400/12</f>
        <v>6200</v>
      </c>
      <c r="J33" s="64" t="s">
        <v>24</v>
      </c>
      <c r="K33" s="21"/>
    </row>
    <row r="34" spans="1:11">
      <c r="A34" s="21"/>
      <c r="B34" s="42" t="s">
        <v>31</v>
      </c>
      <c r="C34" s="42" t="s">
        <v>121</v>
      </c>
      <c r="D34" s="42" t="s">
        <v>14</v>
      </c>
      <c r="E34" s="42" t="s">
        <v>33</v>
      </c>
      <c r="F34" s="12" t="s">
        <v>122</v>
      </c>
      <c r="G34" s="42"/>
      <c r="H34" s="42" t="s">
        <v>120</v>
      </c>
      <c r="I34" s="21"/>
      <c r="J34" s="63" t="s">
        <v>19</v>
      </c>
      <c r="K34" s="21"/>
    </row>
    <row r="35" spans="1:11">
      <c r="A35" s="21">
        <v>16</v>
      </c>
      <c r="B35" s="43" t="s">
        <v>12</v>
      </c>
      <c r="C35" s="43" t="s">
        <v>123</v>
      </c>
      <c r="D35" s="43" t="s">
        <v>27</v>
      </c>
      <c r="E35" s="43" t="s">
        <v>15</v>
      </c>
      <c r="F35" s="12" t="s">
        <v>124</v>
      </c>
      <c r="G35" s="43" t="s">
        <v>125</v>
      </c>
      <c r="H35" s="43" t="s">
        <v>126</v>
      </c>
      <c r="I35" s="21">
        <f>48000/12</f>
        <v>4000</v>
      </c>
      <c r="J35" s="65" t="s">
        <v>24</v>
      </c>
      <c r="K35" s="21" t="s">
        <v>46</v>
      </c>
    </row>
    <row r="36" spans="1:11">
      <c r="A36" s="21"/>
      <c r="B36" s="43" t="s">
        <v>25</v>
      </c>
      <c r="C36" s="43" t="s">
        <v>127</v>
      </c>
      <c r="D36" s="43" t="s">
        <v>14</v>
      </c>
      <c r="E36" s="43" t="s">
        <v>28</v>
      </c>
      <c r="F36" s="12" t="s">
        <v>128</v>
      </c>
      <c r="G36" s="43" t="s">
        <v>129</v>
      </c>
      <c r="H36" s="43" t="s">
        <v>130</v>
      </c>
      <c r="I36" s="21">
        <f>33600/12</f>
        <v>2800</v>
      </c>
      <c r="J36" s="65" t="s">
        <v>24</v>
      </c>
      <c r="K36" s="21"/>
    </row>
    <row r="37" spans="1:11">
      <c r="A37" s="21"/>
      <c r="B37" s="43" t="s">
        <v>31</v>
      </c>
      <c r="C37" s="43" t="s">
        <v>131</v>
      </c>
      <c r="D37" s="43" t="s">
        <v>14</v>
      </c>
      <c r="E37" s="43" t="s">
        <v>33</v>
      </c>
      <c r="F37" s="12" t="s">
        <v>132</v>
      </c>
      <c r="G37" s="43"/>
      <c r="H37" s="43" t="s">
        <v>130</v>
      </c>
      <c r="I37" s="21"/>
      <c r="J37" s="63" t="s">
        <v>19</v>
      </c>
      <c r="K37" s="21"/>
    </row>
    <row r="38" spans="1:11">
      <c r="A38" s="21">
        <v>17</v>
      </c>
      <c r="B38" s="44" t="s">
        <v>12</v>
      </c>
      <c r="C38" s="44" t="s">
        <v>133</v>
      </c>
      <c r="D38" s="45" t="s">
        <v>14</v>
      </c>
      <c r="E38" s="45" t="s">
        <v>15</v>
      </c>
      <c r="F38" s="12" t="s">
        <v>134</v>
      </c>
      <c r="G38" s="46" t="s">
        <v>135</v>
      </c>
      <c r="H38" s="46" t="s">
        <v>45</v>
      </c>
      <c r="I38" s="21">
        <f>46800/12</f>
        <v>3900</v>
      </c>
      <c r="J38" s="66" t="s">
        <v>19</v>
      </c>
      <c r="K38" s="21" t="s">
        <v>46</v>
      </c>
    </row>
    <row r="39" spans="1:11">
      <c r="A39" s="21">
        <v>18</v>
      </c>
      <c r="B39" s="47" t="s">
        <v>12</v>
      </c>
      <c r="C39" s="47" t="s">
        <v>136</v>
      </c>
      <c r="D39" s="48" t="s">
        <v>27</v>
      </c>
      <c r="E39" s="48" t="s">
        <v>15</v>
      </c>
      <c r="F39" s="12" t="s">
        <v>137</v>
      </c>
      <c r="G39" s="48" t="s">
        <v>138</v>
      </c>
      <c r="H39" s="48" t="s">
        <v>45</v>
      </c>
      <c r="I39" s="21">
        <f>38400/12</f>
        <v>3200</v>
      </c>
      <c r="J39" s="67" t="s">
        <v>19</v>
      </c>
      <c r="K39" s="21" t="s">
        <v>46</v>
      </c>
    </row>
    <row r="40" spans="1:11">
      <c r="A40" s="21">
        <v>19</v>
      </c>
      <c r="B40" s="49" t="s">
        <v>12</v>
      </c>
      <c r="C40" s="49" t="s">
        <v>139</v>
      </c>
      <c r="D40" s="50" t="s">
        <v>14</v>
      </c>
      <c r="E40" s="50" t="s">
        <v>15</v>
      </c>
      <c r="F40" s="12" t="s">
        <v>140</v>
      </c>
      <c r="G40" s="50" t="s">
        <v>141</v>
      </c>
      <c r="H40" s="50" t="s">
        <v>45</v>
      </c>
      <c r="I40" s="21"/>
      <c r="J40" s="68" t="s">
        <v>24</v>
      </c>
      <c r="K40" s="21" t="s">
        <v>46</v>
      </c>
    </row>
    <row r="41" spans="1:11">
      <c r="A41" s="21"/>
      <c r="B41" s="50" t="s">
        <v>25</v>
      </c>
      <c r="C41" s="50" t="s">
        <v>142</v>
      </c>
      <c r="D41" s="50" t="s">
        <v>27</v>
      </c>
      <c r="E41" s="50" t="s">
        <v>28</v>
      </c>
      <c r="F41" s="12" t="s">
        <v>143</v>
      </c>
      <c r="G41" s="50" t="s">
        <v>144</v>
      </c>
      <c r="H41" s="50" t="s">
        <v>145</v>
      </c>
      <c r="I41" s="21">
        <f>90000/12</f>
        <v>7500</v>
      </c>
      <c r="J41" s="68" t="s">
        <v>24</v>
      </c>
      <c r="K41" s="21"/>
    </row>
    <row r="42" spans="1:11">
      <c r="A42" s="21"/>
      <c r="B42" s="50" t="s">
        <v>31</v>
      </c>
      <c r="C42" s="50" t="s">
        <v>146</v>
      </c>
      <c r="D42" s="50" t="s">
        <v>27</v>
      </c>
      <c r="E42" s="50" t="s">
        <v>33</v>
      </c>
      <c r="F42" s="12" t="s">
        <v>147</v>
      </c>
      <c r="G42" s="50" t="s">
        <v>49</v>
      </c>
      <c r="H42" s="50" t="s">
        <v>145</v>
      </c>
      <c r="I42" s="21"/>
      <c r="J42" s="68" t="s">
        <v>19</v>
      </c>
      <c r="K42" s="21"/>
    </row>
    <row r="43" spans="1:11">
      <c r="A43" s="21">
        <v>20</v>
      </c>
      <c r="B43" s="51" t="s">
        <v>12</v>
      </c>
      <c r="C43" s="51" t="s">
        <v>148</v>
      </c>
      <c r="D43" s="52" t="s">
        <v>14</v>
      </c>
      <c r="E43" s="52" t="s">
        <v>15</v>
      </c>
      <c r="F43" s="12" t="s">
        <v>149</v>
      </c>
      <c r="G43" s="52" t="s">
        <v>150</v>
      </c>
      <c r="H43" s="52" t="s">
        <v>45</v>
      </c>
      <c r="I43" s="21">
        <f>27600/12</f>
        <v>2300</v>
      </c>
      <c r="J43" s="69" t="s">
        <v>19</v>
      </c>
      <c r="K43" s="21" t="s">
        <v>46</v>
      </c>
    </row>
  </sheetData>
  <mergeCells count="24">
    <mergeCell ref="A1:J1"/>
    <mergeCell ref="A2:J2"/>
    <mergeCell ref="A5:A7"/>
    <mergeCell ref="A9:A10"/>
    <mergeCell ref="A11:A13"/>
    <mergeCell ref="A14:A16"/>
    <mergeCell ref="A20:A21"/>
    <mergeCell ref="A22:A24"/>
    <mergeCell ref="A25:A27"/>
    <mergeCell ref="A29:A30"/>
    <mergeCell ref="A32:A34"/>
    <mergeCell ref="A35:A37"/>
    <mergeCell ref="A40:A42"/>
    <mergeCell ref="K5:K7"/>
    <mergeCell ref="K9:K10"/>
    <mergeCell ref="K11:K13"/>
    <mergeCell ref="K14:K16"/>
    <mergeCell ref="K20:K21"/>
    <mergeCell ref="K22:K24"/>
    <mergeCell ref="K25:K27"/>
    <mergeCell ref="K29:K30"/>
    <mergeCell ref="K32:K34"/>
    <mergeCell ref="K35:K37"/>
    <mergeCell ref="K40:K4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2018-08-20T07:29:17Z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