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<sst xmlns="http://schemas.openxmlformats.org/spreadsheetml/2006/main" count="186">
  <si>
    <t>西安市保障性住房（经适房）资格联审信息表第000批（原表）</t>
  </si>
  <si>
    <t>基本信息（未央区第 147 批 共 23 户，计 50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</si>
  <si>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</si>
  <si>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</si>
  <si>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</si>
  <si>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</si>
  <si>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</si>
  <si>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</si>
  <si>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</si>
  <si>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</si>
  <si>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</si>
  <si>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</si>
  <si>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</si>
  <si>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</si>
  <si>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张立群</t>
  </si>
  <si>
    <t>男</t>
  </si>
  <si>
    <t>本人</t>
  </si>
  <si>
    <t>620302****11301416</t>
  </si>
  <si>
    <t>保安</t>
  </si>
  <si>
    <t>未央区大明宫派出所</t>
  </si>
  <si>
    <t>已婚</t>
  </si>
  <si>
    <t>大明宫</t>
  </si>
  <si>
    <t>成员1</t>
  </si>
  <si>
    <t>吴从侠</t>
  </si>
  <si>
    <t>女</t>
  </si>
  <si>
    <t>配偶</t>
  </si>
  <si>
    <t>620302****10201428</t>
  </si>
  <si>
    <t>万达海底捞</t>
  </si>
  <si>
    <t>郭小丽</t>
  </si>
  <si>
    <t>620102****11045843</t>
  </si>
  <si>
    <t>大明宫街道办事处(编外)</t>
  </si>
  <si>
    <t>辛家庙派出所</t>
  </si>
  <si>
    <t>白涛</t>
  </si>
  <si>
    <t>610102****06283111</t>
  </si>
  <si>
    <t>倍德保险公司</t>
  </si>
  <si>
    <t>长乐中路派出所</t>
  </si>
  <si>
    <t>成员2</t>
  </si>
  <si>
    <t>白皓文</t>
  </si>
  <si>
    <t>子女</t>
  </si>
  <si>
    <t>610102****01043112</t>
  </si>
  <si>
    <t>无</t>
  </si>
  <si>
    <t>未婚</t>
  </si>
  <si>
    <t>王美</t>
  </si>
  <si>
    <t>610322****05100326</t>
  </si>
  <si>
    <t>西安铁城商贸有限公司</t>
  </si>
  <si>
    <t>西安市未央宫派出所</t>
  </si>
  <si>
    <t>未央宫</t>
  </si>
  <si>
    <t>黎少波</t>
  </si>
  <si>
    <t>610322****12280354</t>
  </si>
  <si>
    <t>西安恒泰汽车服务有限公司</t>
  </si>
  <si>
    <t>宝鸡市凤翔县虢王派出所</t>
  </si>
  <si>
    <t>黎羲泽</t>
  </si>
  <si>
    <t>610322****03220314</t>
  </si>
  <si>
    <t>公雪莉</t>
  </si>
  <si>
    <t>610203****07233625</t>
  </si>
  <si>
    <t>陕西新文化物业管理咨询有限公司</t>
  </si>
  <si>
    <t>西安市未央区太华北路304号43号楼1门20号</t>
  </si>
  <si>
    <t>离异</t>
  </si>
  <si>
    <t>时逢跃</t>
  </si>
  <si>
    <t>610203****02263630</t>
  </si>
  <si>
    <t>在校（陕西师范大学）</t>
  </si>
  <si>
    <t>张燕</t>
  </si>
  <si>
    <t>610112****06243522</t>
  </si>
  <si>
    <t>陕西开山压缩机有限公司</t>
  </si>
  <si>
    <t>西安市未央区未央宫枣园安居社区</t>
  </si>
  <si>
    <t>黄菊梅</t>
  </si>
  <si>
    <t>610203****11190069</t>
  </si>
  <si>
    <t>陕西省铜川市汽车运输公司</t>
  </si>
  <si>
    <t>西安市未央区二府庄1号付1号</t>
  </si>
  <si>
    <t>丧偶</t>
  </si>
  <si>
    <t>张家堡</t>
  </si>
  <si>
    <t>介寸玲</t>
  </si>
  <si>
    <t>410826****10153047</t>
  </si>
  <si>
    <t>摆地摊</t>
  </si>
  <si>
    <t>王玉喜</t>
  </si>
  <si>
    <t>410826****08293059</t>
  </si>
  <si>
    <t>孟州市工贸公司（退休）</t>
  </si>
  <si>
    <t>孟州市公安局谷旦派出所</t>
  </si>
  <si>
    <t>慕永宁</t>
  </si>
  <si>
    <t>622727****03108010</t>
  </si>
  <si>
    <t>陕西广集置业投资集团有限公司</t>
  </si>
  <si>
    <t>未央区未央宫街道董家社区</t>
  </si>
  <si>
    <t>何娟香</t>
  </si>
  <si>
    <t>622727****12238028</t>
  </si>
  <si>
    <t>甘肃省静宁县红寺乡红寺村三组</t>
  </si>
  <si>
    <t>慕书瑶</t>
  </si>
  <si>
    <t>620826****08258024</t>
  </si>
  <si>
    <t>成员3</t>
  </si>
  <si>
    <t>慕书豪</t>
  </si>
  <si>
    <t>620826****11208016</t>
  </si>
  <si>
    <t>卢海霞</t>
  </si>
  <si>
    <t>612525****11202907</t>
  </si>
  <si>
    <t>西安志美家具有限公司</t>
  </si>
  <si>
    <t>陈冲</t>
  </si>
  <si>
    <t>610525****11019834</t>
  </si>
  <si>
    <t>延长石油集团油田公司定边采油厂</t>
  </si>
  <si>
    <t>拓晓璐</t>
  </si>
  <si>
    <t>612724****12231042</t>
  </si>
  <si>
    <t>陈玘璠</t>
  </si>
  <si>
    <t>610112****04105030</t>
  </si>
  <si>
    <t>未央区未央宫街道延董家社区</t>
  </si>
  <si>
    <t>申孝东</t>
  </si>
  <si>
    <t>610627****09250273</t>
  </si>
  <si>
    <t>中电九天智能科技有限公司</t>
  </si>
  <si>
    <t>张丽</t>
  </si>
  <si>
    <t>612727****03296462</t>
  </si>
  <si>
    <t>申嘉胤</t>
  </si>
  <si>
    <t>610627****11050259</t>
  </si>
  <si>
    <t>张国强</t>
  </si>
  <si>
    <t>610102****03192318</t>
  </si>
  <si>
    <t>西安铁路局东车辆段</t>
  </si>
  <si>
    <t>辛家庙</t>
  </si>
  <si>
    <t>龙燕</t>
  </si>
  <si>
    <t>610102****03031529</t>
  </si>
  <si>
    <t>太华路派出所</t>
  </si>
  <si>
    <t>鱼玉利</t>
  </si>
  <si>
    <t>610525****09191924</t>
  </si>
  <si>
    <t>凤城四路西安电信客户关怀中心</t>
  </si>
  <si>
    <t>杨浪浪</t>
  </si>
  <si>
    <t>610525****12131912</t>
  </si>
  <si>
    <t>西安电信未央分公司</t>
  </si>
  <si>
    <t>陕西省澄城县王庄镇洛城村四组</t>
  </si>
  <si>
    <t>杨晨轩</t>
  </si>
  <si>
    <t>610525****03191918</t>
  </si>
  <si>
    <t>雷海霞</t>
  </si>
  <si>
    <t>622629****01060022</t>
  </si>
  <si>
    <t>西安今科建筑设计有限公司</t>
  </si>
  <si>
    <t>张军林</t>
  </si>
  <si>
    <t>610329****04250115</t>
  </si>
  <si>
    <t>西安泰和保健品商行</t>
  </si>
  <si>
    <t>陕西省麟游县常丰镇郝口村石家岭组08号</t>
  </si>
  <si>
    <t>张逸骋</t>
  </si>
  <si>
    <t>610329****07170334</t>
  </si>
  <si>
    <t>兰帆</t>
  </si>
  <si>
    <t>610324****05260024</t>
  </si>
  <si>
    <t>西安动力无限信息科技股份有限公司</t>
  </si>
  <si>
    <t>王小磊</t>
  </si>
  <si>
    <t>610324****04020539</t>
  </si>
  <si>
    <t>西安曲江大明宫国家遗址公园管理有限公司</t>
  </si>
  <si>
    <t>陕西省扶风县绛帐镇东西湾村一组83号</t>
  </si>
  <si>
    <t>王玺涵</t>
  </si>
  <si>
    <t>610324****12190530</t>
  </si>
  <si>
    <t>伏蓉</t>
  </si>
  <si>
    <t>620502****03141668</t>
  </si>
  <si>
    <t>明远小学</t>
  </si>
  <si>
    <t>王小玲</t>
  </si>
  <si>
    <t>612724****01150423</t>
  </si>
  <si>
    <t>交通银行股份有限公司渭南分行</t>
  </si>
  <si>
    <t>西安市未央区开元路1号</t>
  </si>
  <si>
    <t>陈雪</t>
  </si>
  <si>
    <t>610125****04193529</t>
  </si>
  <si>
    <t>董晓斌</t>
  </si>
  <si>
    <t>610322****12181135</t>
  </si>
  <si>
    <t>空气化工产品（西安）有限公司</t>
  </si>
  <si>
    <t>陕西省凤翔县横水派出所横水镇唐志庄村八组唐志庄村八组030号</t>
  </si>
  <si>
    <t>董宸玮</t>
  </si>
  <si>
    <t>610322****10271112</t>
  </si>
  <si>
    <t>许阳</t>
  </si>
  <si>
    <t>610425****07123915</t>
  </si>
  <si>
    <t>陕西缘兴传媒有限公司</t>
  </si>
  <si>
    <t>余婷</t>
  </si>
  <si>
    <t>612321****09021125</t>
  </si>
  <si>
    <t>在家带小孩</t>
  </si>
  <si>
    <t>未央区张家堡街道枣园南岭</t>
  </si>
  <si>
    <t>侯红斌</t>
  </si>
  <si>
    <t>142703****10292130</t>
  </si>
  <si>
    <t>专业待安置</t>
  </si>
  <si>
    <t>侯昱辰</t>
  </si>
  <si>
    <t>610104****02156133</t>
  </si>
  <si>
    <t>侯博皓</t>
  </si>
  <si>
    <t>610112****11063514</t>
  </si>
  <si>
    <t>常福桐</t>
  </si>
  <si>
    <t xml:space="preserve">本人 </t>
  </si>
  <si>
    <t>610203****07044211</t>
  </si>
  <si>
    <t>陕西旭娅商贸有限责任公司</t>
  </si>
  <si>
    <t>谢娅丽</t>
  </si>
  <si>
    <t>622421****0118032X</t>
  </si>
  <si>
    <t>西安华敏商贸有限公司</t>
  </si>
  <si>
    <t>柴小芳</t>
  </si>
  <si>
    <t>610427****02183025</t>
  </si>
  <si>
    <t>中国人寿</t>
  </si>
  <si>
    <t>枣园南岭2号</t>
  </si>
  <si>
    <t>隋海波</t>
  </si>
  <si>
    <t>150430****11261892</t>
  </si>
  <si>
    <t>失业</t>
  </si>
  <si>
    <t>内蒙古赤峰市敖汉旗新惠镇小王爷地村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</si>
</sst>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21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7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23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</cellStyleXfs>
  <cellXfs count="9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45" applyNumberFormat="1" applyFont="1" applyFill="1" applyBorder="1" applyAlignment="1">
      <alignment horizontal="center" vertical="center" wrapText="1"/>
    </xf>
    <xf numFmtId="0" fontId="2" fillId="2" borderId="2" xfId="145" applyNumberFormat="1" applyFont="1" applyFill="1" applyBorder="1" applyAlignment="1">
      <alignment horizontal="center" vertical="center" wrapText="1"/>
    </xf>
    <xf numFmtId="0" fontId="3" fillId="2" borderId="3" xfId="145" applyFont="1" applyFill="1" applyBorder="1" applyAlignment="1">
      <alignment horizontal="center" vertical="center" wrapText="1"/>
    </xf>
    <xf numFmtId="0" fontId="4" fillId="2" borderId="3" xfId="145" applyFont="1" applyFill="1" applyBorder="1" applyAlignment="1">
      <alignment horizontal="center" vertical="center" wrapText="1"/>
    </xf>
    <xf numFmtId="0" fontId="4" fillId="2" borderId="3" xfId="145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08" applyFont="1" applyFill="1" applyBorder="1" applyAlignment="1">
      <alignment horizontal="center" vertical="center" wrapText="1"/>
    </xf>
    <xf numFmtId="0" fontId="6" fillId="0" borderId="4" xfId="108" applyFont="1" applyFill="1" applyBorder="1" applyAlignment="1">
      <alignment horizontal="center" vertical="center" wrapText="1"/>
    </xf>
    <xf numFmtId="0" fontId="6" fillId="0" borderId="4" xfId="108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111" applyFont="1" applyBorder="1" applyAlignment="1">
      <alignment horizontal="center" vertical="center"/>
    </xf>
    <xf numFmtId="0" fontId="6" fillId="0" borderId="4" xfId="111" applyFont="1" applyBorder="1" applyAlignment="1">
      <alignment horizontal="center" vertical="center"/>
    </xf>
    <xf numFmtId="0" fontId="6" fillId="0" borderId="4" xfId="111" applyFont="1" applyBorder="1" applyAlignment="1">
      <alignment horizontal="center" vertical="center" wrapText="1"/>
    </xf>
    <xf numFmtId="0" fontId="7" fillId="0" borderId="4" xfId="110" applyFont="1" applyBorder="1" applyAlignment="1">
      <alignment horizontal="center" vertical="center"/>
    </xf>
    <xf numFmtId="0" fontId="9" fillId="0" borderId="4" xfId="110" applyFont="1" applyBorder="1" applyAlignment="1">
      <alignment horizontal="center" vertical="center"/>
    </xf>
    <xf numFmtId="0" fontId="6" fillId="0" borderId="4" xfId="72" applyFont="1" applyBorder="1" applyAlignment="1">
      <alignment horizontal="center" vertical="center"/>
    </xf>
    <xf numFmtId="0" fontId="7" fillId="0" borderId="4" xfId="72" applyFont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 wrapText="1"/>
    </xf>
    <xf numFmtId="0" fontId="10" fillId="0" borderId="4" xfId="134" applyFont="1" applyBorder="1" applyAlignment="1" applyProtection="1">
      <alignment horizontal="center"/>
    </xf>
    <xf numFmtId="0" fontId="7" fillId="0" borderId="4" xfId="114" applyFont="1" applyBorder="1" applyAlignment="1">
      <alignment horizontal="center" vertical="center"/>
    </xf>
    <xf numFmtId="0" fontId="9" fillId="0" borderId="4" xfId="114" applyFont="1" applyBorder="1" applyAlignment="1">
      <alignment horizontal="center" vertical="center"/>
    </xf>
    <xf numFmtId="0" fontId="6" fillId="0" borderId="4" xfId="114" applyFont="1" applyBorder="1" applyAlignment="1">
      <alignment horizontal="center" vertical="center"/>
    </xf>
    <xf numFmtId="0" fontId="8" fillId="0" borderId="4" xfId="117" applyFont="1" applyBorder="1" applyAlignment="1">
      <alignment horizontal="center" vertical="center"/>
    </xf>
    <xf numFmtId="0" fontId="6" fillId="0" borderId="4" xfId="117" applyFont="1" applyBorder="1" applyAlignment="1">
      <alignment horizontal="center" vertical="center"/>
    </xf>
    <xf numFmtId="0" fontId="6" fillId="0" borderId="4" xfId="117" applyFont="1" applyBorder="1" applyAlignment="1">
      <alignment horizontal="center" vertical="center" wrapText="1"/>
    </xf>
    <xf numFmtId="0" fontId="10" fillId="0" borderId="4" xfId="126" applyFont="1" applyBorder="1" applyAlignment="1" applyProtection="1">
      <alignment horizontal="center"/>
    </xf>
    <xf numFmtId="0" fontId="8" fillId="0" borderId="4" xfId="121" applyFont="1" applyBorder="1" applyAlignment="1">
      <alignment horizontal="center" vertical="center"/>
    </xf>
    <xf numFmtId="0" fontId="6" fillId="0" borderId="4" xfId="121" applyFont="1" applyBorder="1" applyAlignment="1">
      <alignment horizontal="center" vertical="center"/>
    </xf>
    <xf numFmtId="0" fontId="6" fillId="0" borderId="4" xfId="121" applyFont="1" applyBorder="1" applyAlignment="1">
      <alignment horizontal="center" vertical="center" wrapText="1"/>
    </xf>
    <xf numFmtId="0" fontId="8" fillId="0" borderId="4" xfId="118" applyFont="1" applyBorder="1" applyAlignment="1">
      <alignment horizontal="center" vertical="center"/>
    </xf>
    <xf numFmtId="0" fontId="6" fillId="0" borderId="4" xfId="118" applyFont="1" applyBorder="1" applyAlignment="1">
      <alignment horizontal="center" vertical="center"/>
    </xf>
    <xf numFmtId="0" fontId="6" fillId="0" borderId="4" xfId="118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49" fontId="10" fillId="0" borderId="4" xfId="7" applyNumberFormat="1" applyFont="1" applyBorder="1" applyAlignment="1">
      <alignment horizontal="center" vertical="center"/>
    </xf>
    <xf numFmtId="0" fontId="10" fillId="0" borderId="4" xfId="122" applyFont="1" applyFill="1" applyBorder="1" applyAlignment="1">
      <alignment horizontal="center" vertical="center" wrapText="1"/>
    </xf>
    <xf numFmtId="0" fontId="10" fillId="0" borderId="4" xfId="130" applyFont="1" applyBorder="1" applyAlignment="1" applyProtection="1">
      <alignment horizontal="center"/>
    </xf>
    <xf numFmtId="0" fontId="10" fillId="0" borderId="4" xfId="136" applyFont="1" applyBorder="1" applyAlignment="1" applyProtection="1">
      <alignment horizontal="center"/>
    </xf>
    <xf numFmtId="49" fontId="8" fillId="0" borderId="4" xfId="8" applyNumberFormat="1" applyFont="1" applyBorder="1" applyAlignment="1">
      <alignment horizontal="center" vertical="center" wrapText="1"/>
    </xf>
    <xf numFmtId="49" fontId="6" fillId="0" borderId="4" xfId="8" applyNumberFormat="1" applyFont="1" applyBorder="1" applyAlignment="1">
      <alignment horizontal="center" vertical="center" wrapText="1"/>
    </xf>
    <xf numFmtId="49" fontId="6" fillId="0" borderId="4" xfId="8" applyNumberFormat="1" applyFont="1" applyBorder="1" applyAlignment="1">
      <alignment horizontal="center" vertical="center"/>
    </xf>
    <xf numFmtId="0" fontId="10" fillId="0" borderId="4" xfId="127" applyFont="1" applyBorder="1" applyAlignment="1" applyProtection="1">
      <alignment horizontal="center"/>
    </xf>
    <xf numFmtId="0" fontId="10" fillId="0" borderId="4" xfId="131" applyFont="1" applyBorder="1" applyAlignment="1" applyProtection="1">
      <alignment horizontal="center"/>
    </xf>
    <xf numFmtId="49" fontId="8" fillId="0" borderId="4" xfId="91" applyNumberFormat="1" applyFont="1" applyBorder="1" applyAlignment="1">
      <alignment horizontal="center" vertical="center"/>
    </xf>
    <xf numFmtId="49" fontId="6" fillId="0" borderId="4" xfId="91" applyNumberFormat="1" applyFont="1" applyBorder="1" applyAlignment="1">
      <alignment horizontal="center" vertical="center"/>
    </xf>
    <xf numFmtId="49" fontId="6" fillId="0" borderId="4" xfId="91" applyNumberFormat="1" applyFont="1" applyBorder="1" applyAlignment="1">
      <alignment horizontal="center"/>
    </xf>
    <xf numFmtId="49" fontId="6" fillId="0" borderId="4" xfId="91" applyNumberFormat="1" applyFont="1" applyBorder="1" applyAlignment="1">
      <alignment horizontal="center" vertical="center" wrapText="1"/>
    </xf>
    <xf numFmtId="49" fontId="8" fillId="0" borderId="4" xfId="95" applyNumberFormat="1" applyFont="1" applyBorder="1" applyAlignment="1">
      <alignment horizontal="center" vertical="center" wrapText="1"/>
    </xf>
    <xf numFmtId="49" fontId="6" fillId="0" borderId="4" xfId="95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4" xfId="138" applyFont="1" applyBorder="1" applyAlignment="1" applyProtection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92" applyFont="1" applyBorder="1" applyAlignment="1">
      <alignment horizontal="center" vertical="center" wrapText="1"/>
    </xf>
    <xf numFmtId="49" fontId="8" fillId="0" borderId="4" xfId="92" applyNumberFormat="1" applyFont="1" applyBorder="1" applyAlignment="1">
      <alignment horizontal="center" vertical="center" wrapText="1"/>
    </xf>
    <xf numFmtId="49" fontId="6" fillId="0" borderId="4" xfId="92" applyNumberFormat="1" applyFont="1" applyBorder="1" applyAlignment="1">
      <alignment horizontal="center" vertical="center" wrapText="1"/>
    </xf>
    <xf numFmtId="0" fontId="8" fillId="0" borderId="4" xfId="97" applyFont="1" applyBorder="1" applyAlignment="1">
      <alignment horizontal="center" vertical="center"/>
    </xf>
    <xf numFmtId="49" fontId="8" fillId="0" borderId="4" xfId="97" applyNumberFormat="1" applyFont="1" applyBorder="1" applyAlignment="1">
      <alignment horizontal="center" vertical="center"/>
    </xf>
    <xf numFmtId="49" fontId="6" fillId="0" borderId="4" xfId="97" applyNumberFormat="1" applyFont="1" applyBorder="1" applyAlignment="1">
      <alignment horizontal="center" vertical="center"/>
    </xf>
    <xf numFmtId="0" fontId="10" fillId="0" borderId="4" xfId="140" applyFont="1" applyBorder="1" applyAlignment="1" applyProtection="1">
      <alignment horizontal="center"/>
    </xf>
    <xf numFmtId="0" fontId="8" fillId="0" borderId="4" xfId="140" applyFont="1" applyBorder="1" applyAlignment="1" applyProtection="1">
      <alignment horizontal="center" vertical="center" wrapText="1"/>
    </xf>
    <xf numFmtId="0" fontId="6" fillId="0" borderId="4" xfId="140" applyFont="1" applyBorder="1" applyAlignment="1" applyProtection="1">
      <alignment horizontal="center" vertical="center" wrapText="1"/>
    </xf>
    <xf numFmtId="0" fontId="6" fillId="0" borderId="4" xfId="140" applyFont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/>
    <xf numFmtId="0" fontId="11" fillId="0" borderId="4" xfId="59" applyFont="1" applyFill="1" applyBorder="1" applyAlignment="1">
      <alignment horizontal="center" vertical="center"/>
    </xf>
    <xf numFmtId="0" fontId="6" fillId="0" borderId="4" xfId="59" applyFont="1" applyBorder="1" applyAlignment="1">
      <alignment horizontal="center"/>
    </xf>
    <xf numFmtId="0" fontId="10" fillId="0" borderId="4" xfId="141" applyFont="1" applyBorder="1" applyAlignment="1">
      <alignment horizontal="center" vertical="center"/>
    </xf>
    <xf numFmtId="0" fontId="9" fillId="0" borderId="4" xfId="11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125" applyFont="1" applyBorder="1" applyAlignment="1" applyProtection="1">
      <alignment horizontal="center"/>
    </xf>
    <xf numFmtId="0" fontId="9" fillId="0" borderId="4" xfId="107" applyFont="1" applyBorder="1" applyAlignment="1">
      <alignment horizontal="center" vertical="center"/>
    </xf>
    <xf numFmtId="0" fontId="10" fillId="0" borderId="4" xfId="128" applyFont="1" applyBorder="1" applyAlignment="1" applyProtection="1">
      <alignment horizontal="center"/>
    </xf>
    <xf numFmtId="0" fontId="6" fillId="0" borderId="4" xfId="123" applyFont="1" applyBorder="1" applyAlignment="1">
      <alignment horizontal="center" vertical="center"/>
    </xf>
    <xf numFmtId="0" fontId="6" fillId="0" borderId="4" xfId="120" applyFont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4" xfId="132" applyFont="1" applyBorder="1" applyAlignment="1" applyProtection="1">
      <alignment horizontal="center"/>
    </xf>
    <xf numFmtId="0" fontId="10" fillId="0" borderId="4" xfId="137" applyFont="1" applyBorder="1" applyAlignment="1" applyProtection="1">
      <alignment horizontal="center"/>
    </xf>
    <xf numFmtId="49" fontId="6" fillId="0" borderId="4" xfId="90" applyNumberFormat="1" applyFont="1" applyBorder="1" applyAlignment="1">
      <alignment horizontal="center" vertical="center" wrapText="1"/>
    </xf>
    <xf numFmtId="49" fontId="6" fillId="0" borderId="4" xfId="90" applyNumberFormat="1" applyFont="1" applyBorder="1" applyAlignment="1">
      <alignment horizontal="center" vertical="center"/>
    </xf>
    <xf numFmtId="0" fontId="10" fillId="0" borderId="4" xfId="129" applyFont="1" applyBorder="1" applyAlignment="1" applyProtection="1">
      <alignment horizontal="center"/>
    </xf>
    <xf numFmtId="0" fontId="10" fillId="0" borderId="4" xfId="133" applyFont="1" applyBorder="1" applyAlignment="1" applyProtection="1">
      <alignment horizontal="center"/>
    </xf>
    <xf numFmtId="49" fontId="6" fillId="0" borderId="4" xfId="93" applyNumberFormat="1" applyFont="1" applyBorder="1" applyAlignment="1">
      <alignment horizontal="center" vertical="center"/>
    </xf>
    <xf numFmtId="49" fontId="6" fillId="0" borderId="4" xfId="88" applyNumberFormat="1" applyFont="1" applyBorder="1" applyAlignment="1">
      <alignment horizontal="center" vertical="center"/>
    </xf>
    <xf numFmtId="0" fontId="10" fillId="0" borderId="4" xfId="139" applyFont="1" applyBorder="1" applyAlignment="1" applyProtection="1">
      <alignment horizontal="center"/>
    </xf>
    <xf numFmtId="49" fontId="6" fillId="0" borderId="4" xfId="94" applyNumberFormat="1" applyFont="1" applyBorder="1" applyAlignment="1">
      <alignment horizontal="center" vertical="center"/>
    </xf>
    <xf numFmtId="49" fontId="6" fillId="0" borderId="4" xfId="98" applyNumberFormat="1" applyFont="1" applyBorder="1" applyAlignment="1">
      <alignment horizontal="center" vertical="center"/>
    </xf>
    <xf numFmtId="0" fontId="10" fillId="0" borderId="4" xfId="142" applyFont="1" applyBorder="1" applyAlignment="1" applyProtection="1">
      <alignment horizontal="center"/>
    </xf>
  </cellXfs>
  <cellStyles count="14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常规 2 31" xfId="8"/>
    <cellStyle name="常规 2 26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12" xfId="75"/>
    <cellStyle name="常规 2 14" xfId="76"/>
    <cellStyle name="常规 2 20" xfId="77"/>
    <cellStyle name="常规 2 15" xfId="78"/>
    <cellStyle name="常规 2 21" xfId="79"/>
    <cellStyle name="常规 2 16" xfId="80"/>
    <cellStyle name="常规 2 22" xfId="81"/>
    <cellStyle name="常规 2 17" xfId="82"/>
    <cellStyle name="常规 2 23" xfId="83"/>
    <cellStyle name="常规 2 18" xfId="84"/>
    <cellStyle name="常规 2 24" xfId="85"/>
    <cellStyle name="常规 2 19" xfId="86"/>
    <cellStyle name="常规 2 2" xfId="87"/>
    <cellStyle name="常规 2 30" xfId="88"/>
    <cellStyle name="常规 2 25" xfId="89"/>
    <cellStyle name="常规 2 32" xfId="90"/>
    <cellStyle name="常规 2 27" xfId="91"/>
    <cellStyle name="常规 2 33" xfId="92"/>
    <cellStyle name="常规 2 28" xfId="93"/>
    <cellStyle name="常规 2 34" xfId="94"/>
    <cellStyle name="常规 2 29" xfId="95"/>
    <cellStyle name="常规 2 3" xfId="96"/>
    <cellStyle name="常规 2 35" xfId="97"/>
    <cellStyle name="常规 2 36" xfId="98"/>
    <cellStyle name="常规 2 37" xfId="99"/>
    <cellStyle name="常规 2 38" xfId="100"/>
    <cellStyle name="常规 2 4" xfId="101"/>
    <cellStyle name="常规 2 5" xfId="102"/>
    <cellStyle name="常规 2 6" xfId="103"/>
    <cellStyle name="常规 2 7" xfId="104"/>
    <cellStyle name="常规 2 8" xfId="105"/>
    <cellStyle name="常规 2 9" xfId="106"/>
    <cellStyle name="常规 30" xfId="107"/>
    <cellStyle name="常规 25" xfId="108"/>
    <cellStyle name="常规 32" xfId="109"/>
    <cellStyle name="常规 27" xfId="110"/>
    <cellStyle name="常规 33" xfId="111"/>
    <cellStyle name="常规 28" xfId="112"/>
    <cellStyle name="常规 34" xfId="113"/>
    <cellStyle name="常规 29" xfId="114"/>
    <cellStyle name="常规 3" xfId="115"/>
    <cellStyle name="常规 40" xfId="116"/>
    <cellStyle name="常规 35" xfId="117"/>
    <cellStyle name="常规 41" xfId="118"/>
    <cellStyle name="常规 36" xfId="119"/>
    <cellStyle name="常规 42" xfId="120"/>
    <cellStyle name="常规 37" xfId="121"/>
    <cellStyle name="常规 43" xfId="122"/>
    <cellStyle name="常规 38" xfId="123"/>
    <cellStyle name="常规 4" xfId="124"/>
    <cellStyle name="常规 50" xfId="125"/>
    <cellStyle name="常规 45" xfId="126"/>
    <cellStyle name="常规 51" xfId="127"/>
    <cellStyle name="常规 46" xfId="128"/>
    <cellStyle name="常规 52" xfId="129"/>
    <cellStyle name="常规 47" xfId="130"/>
    <cellStyle name="常规 53" xfId="131"/>
    <cellStyle name="常规 48" xfId="132"/>
    <cellStyle name="常规 54" xfId="133"/>
    <cellStyle name="常规 49" xfId="134"/>
    <cellStyle name="常规 5" xfId="135"/>
    <cellStyle name="常规 55" xfId="136"/>
    <cellStyle name="常规 56" xfId="137"/>
    <cellStyle name="常规 57" xfId="138"/>
    <cellStyle name="常规 58" xfId="139"/>
    <cellStyle name="常规 69" xfId="140"/>
    <cellStyle name="常规 7" xfId="141"/>
    <cellStyle name="常规 70" xfId="142"/>
    <cellStyle name="常规 8" xfId="143"/>
    <cellStyle name="常规 9" xfId="144"/>
    <cellStyle name="常规_莲湖区12批60户联审" xfId="1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G13" sqref="G13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74" t="s">
        <v>11</v>
      </c>
      <c r="K3" s="75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5" t="s">
        <v>17</v>
      </c>
      <c r="G4" s="14" t="s">
        <v>18</v>
      </c>
      <c r="H4" s="14" t="s">
        <v>19</v>
      </c>
      <c r="I4" s="76">
        <f>26400/12</f>
        <v>2200</v>
      </c>
      <c r="J4" s="77" t="s">
        <v>20</v>
      </c>
      <c r="K4" s="61" t="s">
        <v>21</v>
      </c>
    </row>
    <row r="5" spans="1:11">
      <c r="A5" s="11"/>
      <c r="B5" s="16" t="s">
        <v>22</v>
      </c>
      <c r="C5" s="14" t="s">
        <v>23</v>
      </c>
      <c r="D5" s="14" t="s">
        <v>24</v>
      </c>
      <c r="E5" s="14" t="s">
        <v>25</v>
      </c>
      <c r="F5" s="15" t="s">
        <v>26</v>
      </c>
      <c r="G5" s="14" t="s">
        <v>27</v>
      </c>
      <c r="H5" s="14" t="s">
        <v>19</v>
      </c>
      <c r="I5" s="76">
        <f>24000/12</f>
        <v>2000</v>
      </c>
      <c r="J5" s="77" t="s">
        <v>20</v>
      </c>
      <c r="K5" s="61"/>
    </row>
    <row r="6" spans="1:11">
      <c r="A6" s="11">
        <v>2</v>
      </c>
      <c r="B6" s="12" t="s">
        <v>13</v>
      </c>
      <c r="C6" s="17" t="s">
        <v>28</v>
      </c>
      <c r="D6" s="18" t="s">
        <v>24</v>
      </c>
      <c r="E6" s="18" t="s">
        <v>16</v>
      </c>
      <c r="F6" s="15" t="s">
        <v>29</v>
      </c>
      <c r="G6" s="18" t="s">
        <v>30</v>
      </c>
      <c r="H6" s="18" t="s">
        <v>31</v>
      </c>
      <c r="I6" s="11">
        <f>22140/12</f>
        <v>1845</v>
      </c>
      <c r="J6" s="78" t="s">
        <v>20</v>
      </c>
      <c r="K6" s="61" t="s">
        <v>21</v>
      </c>
    </row>
    <row r="7" spans="1:11">
      <c r="A7" s="11"/>
      <c r="B7" s="16" t="s">
        <v>22</v>
      </c>
      <c r="C7" s="18" t="s">
        <v>32</v>
      </c>
      <c r="D7" s="18" t="s">
        <v>15</v>
      </c>
      <c r="E7" s="19" t="s">
        <v>25</v>
      </c>
      <c r="F7" s="15" t="s">
        <v>33</v>
      </c>
      <c r="G7" s="18" t="s">
        <v>34</v>
      </c>
      <c r="H7" s="18" t="s">
        <v>35</v>
      </c>
      <c r="I7" s="11">
        <f>24000/12</f>
        <v>2000</v>
      </c>
      <c r="J7" s="78" t="s">
        <v>20</v>
      </c>
      <c r="K7" s="61"/>
    </row>
    <row r="8" spans="1:11">
      <c r="A8" s="11"/>
      <c r="B8" s="16" t="s">
        <v>36</v>
      </c>
      <c r="C8" s="18" t="s">
        <v>37</v>
      </c>
      <c r="D8" s="18" t="s">
        <v>15</v>
      </c>
      <c r="E8" s="19" t="s">
        <v>38</v>
      </c>
      <c r="F8" s="15" t="s">
        <v>39</v>
      </c>
      <c r="G8" s="18" t="s">
        <v>40</v>
      </c>
      <c r="H8" s="18" t="s">
        <v>35</v>
      </c>
      <c r="I8" s="11"/>
      <c r="J8" s="78" t="s">
        <v>41</v>
      </c>
      <c r="K8" s="61"/>
    </row>
    <row r="9" spans="1:11">
      <c r="A9" s="19">
        <v>3</v>
      </c>
      <c r="B9" s="20" t="s">
        <v>13</v>
      </c>
      <c r="C9" s="21" t="s">
        <v>42</v>
      </c>
      <c r="D9" s="22" t="s">
        <v>24</v>
      </c>
      <c r="E9" s="21" t="s">
        <v>16</v>
      </c>
      <c r="F9" s="15" t="s">
        <v>43</v>
      </c>
      <c r="G9" s="23" t="s">
        <v>44</v>
      </c>
      <c r="H9" s="23" t="s">
        <v>45</v>
      </c>
      <c r="I9" s="19">
        <f>36000/12</f>
        <v>3000</v>
      </c>
      <c r="J9" s="78" t="s">
        <v>20</v>
      </c>
      <c r="K9" s="61" t="s">
        <v>46</v>
      </c>
    </row>
    <row r="10" spans="1:11">
      <c r="A10" s="19"/>
      <c r="B10" s="16" t="s">
        <v>22</v>
      </c>
      <c r="C10" s="22" t="s">
        <v>47</v>
      </c>
      <c r="D10" s="22" t="s">
        <v>15</v>
      </c>
      <c r="E10" s="21" t="s">
        <v>25</v>
      </c>
      <c r="F10" s="15" t="s">
        <v>48</v>
      </c>
      <c r="G10" s="23" t="s">
        <v>49</v>
      </c>
      <c r="H10" s="23" t="s">
        <v>50</v>
      </c>
      <c r="I10" s="19">
        <f>40000/12</f>
        <v>3333.33333333333</v>
      </c>
      <c r="J10" s="78" t="s">
        <v>20</v>
      </c>
      <c r="K10" s="61"/>
    </row>
    <row r="11" spans="1:11">
      <c r="A11" s="19"/>
      <c r="B11" s="16" t="s">
        <v>36</v>
      </c>
      <c r="C11" s="22" t="s">
        <v>51</v>
      </c>
      <c r="D11" s="22" t="s">
        <v>15</v>
      </c>
      <c r="E11" s="22" t="s">
        <v>38</v>
      </c>
      <c r="F11" s="15" t="s">
        <v>52</v>
      </c>
      <c r="G11" s="23" t="s">
        <v>40</v>
      </c>
      <c r="H11" s="23" t="s">
        <v>50</v>
      </c>
      <c r="I11" s="19"/>
      <c r="J11" s="78" t="s">
        <v>41</v>
      </c>
      <c r="K11" s="61"/>
    </row>
    <row r="12" s="1" customFormat="1" spans="1:11">
      <c r="A12" s="19">
        <v>4</v>
      </c>
      <c r="B12" s="20" t="s">
        <v>13</v>
      </c>
      <c r="C12" s="24" t="s">
        <v>53</v>
      </c>
      <c r="D12" s="25" t="s">
        <v>24</v>
      </c>
      <c r="E12" s="25" t="s">
        <v>16</v>
      </c>
      <c r="F12" s="15" t="s">
        <v>54</v>
      </c>
      <c r="G12" s="25" t="s">
        <v>55</v>
      </c>
      <c r="H12" s="25" t="s">
        <v>56</v>
      </c>
      <c r="I12" s="19">
        <f>42000/12</f>
        <v>3500</v>
      </c>
      <c r="J12" s="79" t="s">
        <v>57</v>
      </c>
      <c r="K12" s="61" t="s">
        <v>21</v>
      </c>
    </row>
    <row r="13" s="1" customFormat="1" spans="1:11">
      <c r="A13" s="19"/>
      <c r="B13" s="16" t="s">
        <v>22</v>
      </c>
      <c r="C13" s="25" t="s">
        <v>58</v>
      </c>
      <c r="D13" s="25" t="s">
        <v>15</v>
      </c>
      <c r="E13" s="25" t="s">
        <v>25</v>
      </c>
      <c r="F13" s="15" t="s">
        <v>59</v>
      </c>
      <c r="G13" s="25" t="s">
        <v>60</v>
      </c>
      <c r="H13" s="25" t="s">
        <v>56</v>
      </c>
      <c r="I13" s="19"/>
      <c r="J13" s="79" t="s">
        <v>41</v>
      </c>
      <c r="K13" s="61"/>
    </row>
    <row r="14" s="1" customFormat="1" spans="1:11">
      <c r="A14" s="26">
        <v>5</v>
      </c>
      <c r="B14" s="27" t="s">
        <v>13</v>
      </c>
      <c r="C14" s="28" t="s">
        <v>61</v>
      </c>
      <c r="D14" s="29" t="s">
        <v>24</v>
      </c>
      <c r="E14" s="29" t="s">
        <v>16</v>
      </c>
      <c r="F14" s="15" t="s">
        <v>62</v>
      </c>
      <c r="G14" s="30" t="s">
        <v>63</v>
      </c>
      <c r="H14" s="30" t="s">
        <v>64</v>
      </c>
      <c r="I14" s="26">
        <f>30000/12</f>
        <v>2500</v>
      </c>
      <c r="J14" s="78" t="s">
        <v>41</v>
      </c>
      <c r="K14" s="80" t="s">
        <v>46</v>
      </c>
    </row>
    <row r="15" s="1" customFormat="1" spans="1:11">
      <c r="A15" s="19">
        <v>6</v>
      </c>
      <c r="B15" s="20" t="s">
        <v>13</v>
      </c>
      <c r="C15" s="31" t="s">
        <v>65</v>
      </c>
      <c r="D15" s="31" t="s">
        <v>24</v>
      </c>
      <c r="E15" s="31" t="s">
        <v>16</v>
      </c>
      <c r="F15" s="15" t="s">
        <v>66</v>
      </c>
      <c r="G15" s="31" t="s">
        <v>67</v>
      </c>
      <c r="H15" s="31" t="s">
        <v>68</v>
      </c>
      <c r="I15" s="19">
        <f>24000/12</f>
        <v>2000</v>
      </c>
      <c r="J15" s="81" t="s">
        <v>69</v>
      </c>
      <c r="K15" s="63" t="s">
        <v>70</v>
      </c>
    </row>
    <row r="16" s="1" customFormat="1" spans="1:11">
      <c r="A16" s="19">
        <v>7</v>
      </c>
      <c r="B16" s="20" t="s">
        <v>13</v>
      </c>
      <c r="C16" s="32" t="s">
        <v>71</v>
      </c>
      <c r="D16" s="33" t="s">
        <v>24</v>
      </c>
      <c r="E16" s="33" t="s">
        <v>16</v>
      </c>
      <c r="F16" s="15" t="s">
        <v>72</v>
      </c>
      <c r="G16" s="34" t="s">
        <v>73</v>
      </c>
      <c r="H16" s="33" t="s">
        <v>31</v>
      </c>
      <c r="I16" s="19">
        <f>25200/12</f>
        <v>2100</v>
      </c>
      <c r="J16" s="82" t="s">
        <v>20</v>
      </c>
      <c r="K16" s="61" t="s">
        <v>21</v>
      </c>
    </row>
    <row r="17" s="1" customFormat="1" spans="1:11">
      <c r="A17" s="19"/>
      <c r="B17" s="16" t="s">
        <v>22</v>
      </c>
      <c r="C17" s="33" t="s">
        <v>74</v>
      </c>
      <c r="D17" s="33" t="s">
        <v>15</v>
      </c>
      <c r="E17" s="25" t="s">
        <v>25</v>
      </c>
      <c r="F17" s="15" t="s">
        <v>75</v>
      </c>
      <c r="G17" s="34" t="s">
        <v>76</v>
      </c>
      <c r="H17" s="33" t="s">
        <v>77</v>
      </c>
      <c r="I17" s="19">
        <f>19920/12</f>
        <v>1660</v>
      </c>
      <c r="J17" s="82" t="s">
        <v>20</v>
      </c>
      <c r="K17" s="61"/>
    </row>
    <row r="18" s="1" customFormat="1" spans="1:11">
      <c r="A18" s="19">
        <v>8</v>
      </c>
      <c r="B18" s="20" t="s">
        <v>13</v>
      </c>
      <c r="C18" s="35" t="s">
        <v>78</v>
      </c>
      <c r="D18" s="36" t="s">
        <v>15</v>
      </c>
      <c r="E18" s="36" t="s">
        <v>16</v>
      </c>
      <c r="F18" s="15" t="s">
        <v>79</v>
      </c>
      <c r="G18" s="37" t="s">
        <v>80</v>
      </c>
      <c r="H18" s="37" t="s">
        <v>81</v>
      </c>
      <c r="I18" s="19">
        <f>74400/12</f>
        <v>6200</v>
      </c>
      <c r="J18" s="78" t="s">
        <v>20</v>
      </c>
      <c r="K18" s="80" t="s">
        <v>46</v>
      </c>
    </row>
    <row r="19" s="1" customFormat="1" spans="1:11">
      <c r="A19" s="19"/>
      <c r="B19" s="16" t="s">
        <v>22</v>
      </c>
      <c r="C19" s="36" t="s">
        <v>82</v>
      </c>
      <c r="D19" s="36" t="s">
        <v>24</v>
      </c>
      <c r="E19" s="36" t="s">
        <v>25</v>
      </c>
      <c r="F19" s="15" t="s">
        <v>83</v>
      </c>
      <c r="G19" s="37"/>
      <c r="H19" s="37" t="s">
        <v>84</v>
      </c>
      <c r="I19" s="19"/>
      <c r="J19" s="78" t="s">
        <v>20</v>
      </c>
      <c r="K19" s="80"/>
    </row>
    <row r="20" s="1" customFormat="1" spans="1:11">
      <c r="A20" s="19"/>
      <c r="B20" s="16" t="s">
        <v>36</v>
      </c>
      <c r="C20" s="36" t="s">
        <v>85</v>
      </c>
      <c r="D20" s="36" t="s">
        <v>24</v>
      </c>
      <c r="E20" s="36" t="s">
        <v>38</v>
      </c>
      <c r="F20" s="15" t="s">
        <v>86</v>
      </c>
      <c r="G20" s="37"/>
      <c r="H20" s="37" t="s">
        <v>81</v>
      </c>
      <c r="I20" s="19"/>
      <c r="J20" s="78" t="s">
        <v>41</v>
      </c>
      <c r="K20" s="80"/>
    </row>
    <row r="21" s="1" customFormat="1" spans="1:11">
      <c r="A21" s="19"/>
      <c r="B21" s="16" t="s">
        <v>87</v>
      </c>
      <c r="C21" s="36" t="s">
        <v>88</v>
      </c>
      <c r="D21" s="36" t="s">
        <v>15</v>
      </c>
      <c r="E21" s="36" t="s">
        <v>38</v>
      </c>
      <c r="F21" s="15" t="s">
        <v>89</v>
      </c>
      <c r="G21" s="37"/>
      <c r="H21" s="37" t="s">
        <v>84</v>
      </c>
      <c r="I21" s="19"/>
      <c r="J21" s="78" t="s">
        <v>41</v>
      </c>
      <c r="K21" s="80"/>
    </row>
    <row r="22" spans="1:11">
      <c r="A22" s="11">
        <v>9</v>
      </c>
      <c r="B22" s="12" t="s">
        <v>13</v>
      </c>
      <c r="C22" s="38" t="s">
        <v>90</v>
      </c>
      <c r="D22" s="38" t="s">
        <v>24</v>
      </c>
      <c r="E22" s="38" t="s">
        <v>16</v>
      </c>
      <c r="F22" s="15" t="s">
        <v>91</v>
      </c>
      <c r="G22" s="38" t="s">
        <v>92</v>
      </c>
      <c r="H22" s="38" t="s">
        <v>68</v>
      </c>
      <c r="I22" s="11">
        <f>30000/12</f>
        <v>2500</v>
      </c>
      <c r="J22" s="83" t="s">
        <v>41</v>
      </c>
      <c r="K22" s="63" t="s">
        <v>70</v>
      </c>
    </row>
    <row r="23" spans="1:11">
      <c r="A23" s="11">
        <v>10</v>
      </c>
      <c r="B23" s="12" t="s">
        <v>13</v>
      </c>
      <c r="C23" s="39" t="s">
        <v>93</v>
      </c>
      <c r="D23" s="40" t="s">
        <v>15</v>
      </c>
      <c r="E23" s="40" t="s">
        <v>16</v>
      </c>
      <c r="F23" s="15" t="s">
        <v>94</v>
      </c>
      <c r="G23" s="41" t="s">
        <v>95</v>
      </c>
      <c r="H23" s="41" t="s">
        <v>81</v>
      </c>
      <c r="I23" s="11">
        <f>58800/12</f>
        <v>4900</v>
      </c>
      <c r="J23" s="84" t="s">
        <v>20</v>
      </c>
      <c r="K23" s="61" t="s">
        <v>46</v>
      </c>
    </row>
    <row r="24" spans="1:11">
      <c r="A24" s="11"/>
      <c r="B24" s="16" t="s">
        <v>22</v>
      </c>
      <c r="C24" s="40" t="s">
        <v>96</v>
      </c>
      <c r="D24" s="40" t="s">
        <v>24</v>
      </c>
      <c r="E24" s="40" t="s">
        <v>25</v>
      </c>
      <c r="F24" s="15" t="s">
        <v>97</v>
      </c>
      <c r="G24" s="41" t="s">
        <v>40</v>
      </c>
      <c r="H24" s="41" t="s">
        <v>81</v>
      </c>
      <c r="I24" s="11"/>
      <c r="J24" s="84" t="s">
        <v>20</v>
      </c>
      <c r="K24" s="61"/>
    </row>
    <row r="25" spans="1:11">
      <c r="A25" s="11"/>
      <c r="B25" s="16" t="s">
        <v>36</v>
      </c>
      <c r="C25" s="40" t="s">
        <v>98</v>
      </c>
      <c r="D25" s="40" t="s">
        <v>15</v>
      </c>
      <c r="E25" s="40" t="s">
        <v>38</v>
      </c>
      <c r="F25" s="15" t="s">
        <v>99</v>
      </c>
      <c r="G25" s="41" t="s">
        <v>40</v>
      </c>
      <c r="H25" s="41" t="s">
        <v>100</v>
      </c>
      <c r="I25" s="11"/>
      <c r="J25" s="84" t="s">
        <v>41</v>
      </c>
      <c r="K25" s="61"/>
    </row>
    <row r="26" spans="1:11">
      <c r="A26" s="11">
        <v>11</v>
      </c>
      <c r="B26" s="12" t="s">
        <v>13</v>
      </c>
      <c r="C26" s="42" t="s">
        <v>101</v>
      </c>
      <c r="D26" s="43" t="s">
        <v>15</v>
      </c>
      <c r="E26" s="42" t="s">
        <v>16</v>
      </c>
      <c r="F26" s="15" t="s">
        <v>102</v>
      </c>
      <c r="G26" s="44" t="s">
        <v>103</v>
      </c>
      <c r="H26" s="44" t="s">
        <v>45</v>
      </c>
      <c r="I26" s="11">
        <f>80000/12</f>
        <v>6666.66666666667</v>
      </c>
      <c r="J26" s="85" t="s">
        <v>20</v>
      </c>
      <c r="K26" s="61" t="s">
        <v>46</v>
      </c>
    </row>
    <row r="27" spans="1:11">
      <c r="A27" s="11"/>
      <c r="B27" s="16" t="s">
        <v>22</v>
      </c>
      <c r="C27" s="43" t="s">
        <v>104</v>
      </c>
      <c r="D27" s="43" t="s">
        <v>24</v>
      </c>
      <c r="E27" s="42" t="s">
        <v>25</v>
      </c>
      <c r="F27" s="15" t="s">
        <v>105</v>
      </c>
      <c r="G27" s="44" t="s">
        <v>40</v>
      </c>
      <c r="H27" s="44" t="s">
        <v>45</v>
      </c>
      <c r="I27" s="11"/>
      <c r="J27" s="85" t="s">
        <v>20</v>
      </c>
      <c r="K27" s="61"/>
    </row>
    <row r="28" spans="1:11">
      <c r="A28" s="11"/>
      <c r="B28" s="16" t="s">
        <v>36</v>
      </c>
      <c r="C28" s="43" t="s">
        <v>106</v>
      </c>
      <c r="D28" s="43" t="s">
        <v>15</v>
      </c>
      <c r="E28" s="43" t="s">
        <v>38</v>
      </c>
      <c r="F28" s="15" t="s">
        <v>107</v>
      </c>
      <c r="G28" s="44" t="s">
        <v>40</v>
      </c>
      <c r="H28" s="44" t="s">
        <v>45</v>
      </c>
      <c r="I28" s="11"/>
      <c r="J28" s="84" t="s">
        <v>41</v>
      </c>
      <c r="K28" s="61"/>
    </row>
    <row r="29" spans="1:11">
      <c r="A29" s="11">
        <v>12</v>
      </c>
      <c r="B29" s="12" t="s">
        <v>13</v>
      </c>
      <c r="C29" s="45" t="s">
        <v>108</v>
      </c>
      <c r="D29" s="45" t="s">
        <v>15</v>
      </c>
      <c r="E29" s="46" t="s">
        <v>16</v>
      </c>
      <c r="F29" s="15" t="s">
        <v>109</v>
      </c>
      <c r="G29" s="45" t="s">
        <v>110</v>
      </c>
      <c r="H29" s="47" t="s">
        <v>31</v>
      </c>
      <c r="I29" s="11">
        <f>6000/12</f>
        <v>500</v>
      </c>
      <c r="J29" s="86" t="s">
        <v>20</v>
      </c>
      <c r="K29" s="61" t="s">
        <v>111</v>
      </c>
    </row>
    <row r="30" spans="1:11">
      <c r="A30" s="11"/>
      <c r="B30" s="16" t="s">
        <v>22</v>
      </c>
      <c r="C30" s="45" t="s">
        <v>112</v>
      </c>
      <c r="D30" s="45" t="s">
        <v>24</v>
      </c>
      <c r="E30" s="45" t="s">
        <v>25</v>
      </c>
      <c r="F30" s="15" t="s">
        <v>113</v>
      </c>
      <c r="G30" s="45" t="s">
        <v>40</v>
      </c>
      <c r="H30" s="45" t="s">
        <v>114</v>
      </c>
      <c r="I30" s="11"/>
      <c r="J30" s="86" t="s">
        <v>20</v>
      </c>
      <c r="K30" s="61"/>
    </row>
    <row r="31" spans="1:11">
      <c r="A31" s="11">
        <v>13</v>
      </c>
      <c r="B31" s="12" t="s">
        <v>13</v>
      </c>
      <c r="C31" s="48" t="s">
        <v>115</v>
      </c>
      <c r="D31" s="48" t="s">
        <v>24</v>
      </c>
      <c r="E31" s="48" t="s">
        <v>16</v>
      </c>
      <c r="F31" s="15" t="s">
        <v>116</v>
      </c>
      <c r="G31" s="48" t="s">
        <v>117</v>
      </c>
      <c r="H31" s="48" t="s">
        <v>68</v>
      </c>
      <c r="I31" s="11">
        <f>42000/12</f>
        <v>3500</v>
      </c>
      <c r="J31" s="87" t="s">
        <v>20</v>
      </c>
      <c r="K31" s="61" t="s">
        <v>70</v>
      </c>
    </row>
    <row r="32" spans="1:11">
      <c r="A32" s="11"/>
      <c r="B32" s="16" t="s">
        <v>22</v>
      </c>
      <c r="C32" s="48" t="s">
        <v>118</v>
      </c>
      <c r="D32" s="48" t="s">
        <v>15</v>
      </c>
      <c r="E32" s="48" t="s">
        <v>25</v>
      </c>
      <c r="F32" s="15" t="s">
        <v>119</v>
      </c>
      <c r="G32" s="48" t="s">
        <v>120</v>
      </c>
      <c r="H32" s="48" t="s">
        <v>121</v>
      </c>
      <c r="I32" s="11">
        <f>39600/12</f>
        <v>3300</v>
      </c>
      <c r="J32" s="87" t="s">
        <v>20</v>
      </c>
      <c r="K32" s="61"/>
    </row>
    <row r="33" spans="1:11">
      <c r="A33" s="11"/>
      <c r="B33" s="16" t="s">
        <v>36</v>
      </c>
      <c r="C33" s="48" t="s">
        <v>122</v>
      </c>
      <c r="D33" s="48" t="s">
        <v>15</v>
      </c>
      <c r="E33" s="48" t="s">
        <v>38</v>
      </c>
      <c r="F33" s="15" t="s">
        <v>123</v>
      </c>
      <c r="G33" s="48" t="s">
        <v>40</v>
      </c>
      <c r="H33" s="48" t="s">
        <v>121</v>
      </c>
      <c r="I33" s="11"/>
      <c r="J33" s="87" t="s">
        <v>41</v>
      </c>
      <c r="K33" s="61"/>
    </row>
    <row r="34" spans="1:11">
      <c r="A34" s="11">
        <v>14</v>
      </c>
      <c r="B34" s="12" t="s">
        <v>13</v>
      </c>
      <c r="C34" s="49" t="s">
        <v>124</v>
      </c>
      <c r="D34" s="49" t="s">
        <v>24</v>
      </c>
      <c r="E34" s="49" t="s">
        <v>16</v>
      </c>
      <c r="F34" s="15" t="s">
        <v>125</v>
      </c>
      <c r="G34" s="49" t="s">
        <v>126</v>
      </c>
      <c r="H34" s="49" t="s">
        <v>68</v>
      </c>
      <c r="I34" s="11">
        <f>21600/12</f>
        <v>1800</v>
      </c>
      <c r="J34" s="88" t="s">
        <v>20</v>
      </c>
      <c r="K34" s="61" t="s">
        <v>70</v>
      </c>
    </row>
    <row r="35" spans="1:11">
      <c r="A35" s="11"/>
      <c r="B35" s="16" t="s">
        <v>22</v>
      </c>
      <c r="C35" s="49" t="s">
        <v>127</v>
      </c>
      <c r="D35" s="49" t="s">
        <v>15</v>
      </c>
      <c r="E35" s="49" t="s">
        <v>25</v>
      </c>
      <c r="F35" s="15" t="s">
        <v>128</v>
      </c>
      <c r="G35" s="49" t="s">
        <v>129</v>
      </c>
      <c r="H35" s="49" t="s">
        <v>130</v>
      </c>
      <c r="I35" s="11">
        <f>42000/12</f>
        <v>3500</v>
      </c>
      <c r="J35" s="88" t="s">
        <v>20</v>
      </c>
      <c r="K35" s="61"/>
    </row>
    <row r="36" spans="1:11">
      <c r="A36" s="11"/>
      <c r="B36" s="16" t="s">
        <v>36</v>
      </c>
      <c r="C36" s="49" t="s">
        <v>131</v>
      </c>
      <c r="D36" s="49" t="s">
        <v>15</v>
      </c>
      <c r="E36" s="49" t="s">
        <v>38</v>
      </c>
      <c r="F36" s="15" t="s">
        <v>132</v>
      </c>
      <c r="G36" s="49"/>
      <c r="H36" s="49" t="s">
        <v>130</v>
      </c>
      <c r="I36" s="11"/>
      <c r="J36" s="87" t="s">
        <v>41</v>
      </c>
      <c r="K36" s="61"/>
    </row>
    <row r="37" spans="1:11">
      <c r="A37" s="11">
        <v>15</v>
      </c>
      <c r="B37" s="12" t="s">
        <v>13</v>
      </c>
      <c r="C37" s="50" t="s">
        <v>133</v>
      </c>
      <c r="D37" s="51" t="s">
        <v>24</v>
      </c>
      <c r="E37" s="51" t="s">
        <v>16</v>
      </c>
      <c r="F37" s="15" t="s">
        <v>134</v>
      </c>
      <c r="G37" s="51" t="s">
        <v>135</v>
      </c>
      <c r="H37" s="51" t="s">
        <v>68</v>
      </c>
      <c r="I37" s="11">
        <f>36000/12</f>
        <v>3000</v>
      </c>
      <c r="J37" s="89" t="s">
        <v>20</v>
      </c>
      <c r="K37" s="61" t="s">
        <v>70</v>
      </c>
    </row>
    <row r="38" spans="1:11">
      <c r="A38" s="11"/>
      <c r="B38" s="16" t="s">
        <v>22</v>
      </c>
      <c r="C38" s="52" t="s">
        <v>136</v>
      </c>
      <c r="D38" s="52" t="s">
        <v>15</v>
      </c>
      <c r="E38" s="52" t="s">
        <v>25</v>
      </c>
      <c r="F38" s="15" t="s">
        <v>137</v>
      </c>
      <c r="G38" s="52" t="s">
        <v>138</v>
      </c>
      <c r="H38" s="51" t="s">
        <v>139</v>
      </c>
      <c r="I38" s="11">
        <f>25200/12</f>
        <v>2100</v>
      </c>
      <c r="J38" s="90" t="s">
        <v>20</v>
      </c>
      <c r="K38" s="61"/>
    </row>
    <row r="39" spans="1:11">
      <c r="A39" s="11"/>
      <c r="B39" s="16" t="s">
        <v>36</v>
      </c>
      <c r="C39" s="52" t="s">
        <v>140</v>
      </c>
      <c r="D39" s="52" t="s">
        <v>15</v>
      </c>
      <c r="E39" s="52" t="s">
        <v>38</v>
      </c>
      <c r="F39" s="15" t="s">
        <v>141</v>
      </c>
      <c r="G39" s="52" t="s">
        <v>40</v>
      </c>
      <c r="H39" s="51" t="s">
        <v>139</v>
      </c>
      <c r="I39" s="11"/>
      <c r="J39" s="90" t="s">
        <v>41</v>
      </c>
      <c r="K39" s="61"/>
    </row>
    <row r="40" spans="1:11">
      <c r="A40" s="11">
        <v>16</v>
      </c>
      <c r="B40" s="12" t="s">
        <v>13</v>
      </c>
      <c r="C40" s="53" t="s">
        <v>142</v>
      </c>
      <c r="D40" s="53" t="s">
        <v>24</v>
      </c>
      <c r="E40" s="53" t="s">
        <v>16</v>
      </c>
      <c r="F40" s="15" t="s">
        <v>143</v>
      </c>
      <c r="G40" s="53" t="s">
        <v>144</v>
      </c>
      <c r="H40" s="53" t="s">
        <v>68</v>
      </c>
      <c r="I40" s="11">
        <f>26400/12</f>
        <v>2200</v>
      </c>
      <c r="J40" s="91" t="s">
        <v>41</v>
      </c>
      <c r="K40" s="63" t="s">
        <v>70</v>
      </c>
    </row>
    <row r="41" spans="1:11">
      <c r="A41" s="11">
        <v>17</v>
      </c>
      <c r="B41" s="12" t="s">
        <v>13</v>
      </c>
      <c r="C41" s="54" t="s">
        <v>145</v>
      </c>
      <c r="D41" s="54" t="s">
        <v>24</v>
      </c>
      <c r="E41" s="54" t="s">
        <v>16</v>
      </c>
      <c r="F41" s="15" t="s">
        <v>146</v>
      </c>
      <c r="G41" s="54" t="s">
        <v>147</v>
      </c>
      <c r="H41" s="54" t="s">
        <v>148</v>
      </c>
      <c r="I41" s="11">
        <f>22800/12</f>
        <v>1900</v>
      </c>
      <c r="J41" s="92" t="s">
        <v>41</v>
      </c>
      <c r="K41" s="63" t="s">
        <v>70</v>
      </c>
    </row>
    <row r="42" spans="1:11">
      <c r="A42" s="11">
        <v>18</v>
      </c>
      <c r="B42" s="12" t="s">
        <v>13</v>
      </c>
      <c r="C42" s="55" t="s">
        <v>149</v>
      </c>
      <c r="D42" s="56" t="s">
        <v>24</v>
      </c>
      <c r="E42" s="56" t="s">
        <v>16</v>
      </c>
      <c r="F42" s="15" t="s">
        <v>150</v>
      </c>
      <c r="G42" s="57" t="s">
        <v>40</v>
      </c>
      <c r="H42" s="57" t="s">
        <v>68</v>
      </c>
      <c r="I42" s="11"/>
      <c r="J42" s="93" t="s">
        <v>20</v>
      </c>
      <c r="K42" s="61" t="s">
        <v>70</v>
      </c>
    </row>
    <row r="43" ht="28.5" spans="1:11">
      <c r="A43" s="11"/>
      <c r="B43" s="16" t="s">
        <v>22</v>
      </c>
      <c r="C43" s="56" t="s">
        <v>151</v>
      </c>
      <c r="D43" s="56" t="s">
        <v>15</v>
      </c>
      <c r="E43" s="56" t="s">
        <v>25</v>
      </c>
      <c r="F43" s="15" t="s">
        <v>152</v>
      </c>
      <c r="G43" s="56" t="s">
        <v>153</v>
      </c>
      <c r="H43" s="58" t="s">
        <v>154</v>
      </c>
      <c r="I43" s="11">
        <f>60000/12</f>
        <v>5000</v>
      </c>
      <c r="J43" s="93" t="s">
        <v>20</v>
      </c>
      <c r="K43" s="61"/>
    </row>
    <row r="44" ht="28.5" spans="1:11">
      <c r="A44" s="11"/>
      <c r="B44" s="16" t="s">
        <v>36</v>
      </c>
      <c r="C44" s="56" t="s">
        <v>155</v>
      </c>
      <c r="D44" s="56" t="s">
        <v>15</v>
      </c>
      <c r="E44" s="56" t="s">
        <v>38</v>
      </c>
      <c r="F44" s="15" t="s">
        <v>156</v>
      </c>
      <c r="G44" s="56" t="s">
        <v>40</v>
      </c>
      <c r="H44" s="58" t="s">
        <v>154</v>
      </c>
      <c r="I44" s="11"/>
      <c r="J44" s="93" t="s">
        <v>41</v>
      </c>
      <c r="K44" s="61"/>
    </row>
    <row r="45" spans="1:11">
      <c r="A45" s="11">
        <v>19</v>
      </c>
      <c r="B45" s="12" t="s">
        <v>13</v>
      </c>
      <c r="C45" s="59" t="s">
        <v>157</v>
      </c>
      <c r="D45" s="60" t="s">
        <v>15</v>
      </c>
      <c r="E45" s="60" t="s">
        <v>16</v>
      </c>
      <c r="F45" s="15" t="s">
        <v>158</v>
      </c>
      <c r="G45" s="60" t="s">
        <v>159</v>
      </c>
      <c r="H45" s="60" t="s">
        <v>68</v>
      </c>
      <c r="I45" s="11">
        <f>26400/12</f>
        <v>2200</v>
      </c>
      <c r="J45" s="94" t="s">
        <v>41</v>
      </c>
      <c r="K45" s="63" t="s">
        <v>70</v>
      </c>
    </row>
    <row r="46" spans="1:11">
      <c r="A46" s="61">
        <v>20</v>
      </c>
      <c r="B46" s="62" t="s">
        <v>13</v>
      </c>
      <c r="C46" s="62" t="s">
        <v>160</v>
      </c>
      <c r="D46" s="62" t="s">
        <v>24</v>
      </c>
      <c r="E46" s="62" t="s">
        <v>16</v>
      </c>
      <c r="F46" s="15" t="s">
        <v>161</v>
      </c>
      <c r="G46" s="62" t="s">
        <v>162</v>
      </c>
      <c r="H46" s="62" t="s">
        <v>163</v>
      </c>
      <c r="I46" s="61"/>
      <c r="J46" s="95" t="s">
        <v>20</v>
      </c>
      <c r="K46" s="61" t="s">
        <v>70</v>
      </c>
    </row>
    <row r="47" spans="1:11">
      <c r="A47" s="61"/>
      <c r="B47" s="62" t="s">
        <v>22</v>
      </c>
      <c r="C47" s="62" t="s">
        <v>164</v>
      </c>
      <c r="D47" s="62" t="s">
        <v>15</v>
      </c>
      <c r="E47" s="62" t="s">
        <v>25</v>
      </c>
      <c r="F47" s="15" t="s">
        <v>165</v>
      </c>
      <c r="G47" s="62" t="s">
        <v>166</v>
      </c>
      <c r="H47" s="62" t="s">
        <v>163</v>
      </c>
      <c r="I47" s="61">
        <f>94300/12</f>
        <v>7858.33333333333</v>
      </c>
      <c r="J47" s="95" t="s">
        <v>20</v>
      </c>
      <c r="K47" s="61"/>
    </row>
    <row r="48" spans="1:11">
      <c r="A48" s="61"/>
      <c r="B48" s="62" t="s">
        <v>36</v>
      </c>
      <c r="C48" s="62" t="s">
        <v>167</v>
      </c>
      <c r="D48" s="62" t="s">
        <v>15</v>
      </c>
      <c r="E48" s="62" t="s">
        <v>38</v>
      </c>
      <c r="F48" s="15" t="s">
        <v>168</v>
      </c>
      <c r="G48" s="62"/>
      <c r="H48" s="62" t="s">
        <v>163</v>
      </c>
      <c r="I48" s="61"/>
      <c r="J48" s="91" t="s">
        <v>41</v>
      </c>
      <c r="K48" s="61"/>
    </row>
    <row r="49" spans="1:11">
      <c r="A49" s="61"/>
      <c r="B49" s="62" t="s">
        <v>87</v>
      </c>
      <c r="C49" s="62" t="s">
        <v>169</v>
      </c>
      <c r="D49" s="62" t="s">
        <v>15</v>
      </c>
      <c r="E49" s="62" t="s">
        <v>38</v>
      </c>
      <c r="F49" s="15" t="s">
        <v>170</v>
      </c>
      <c r="G49" s="62"/>
      <c r="H49" s="62" t="s">
        <v>163</v>
      </c>
      <c r="I49" s="61"/>
      <c r="J49" s="92" t="s">
        <v>41</v>
      </c>
      <c r="K49" s="61"/>
    </row>
    <row r="50" spans="1:11">
      <c r="A50" s="63">
        <v>21</v>
      </c>
      <c r="B50" s="64" t="s">
        <v>13</v>
      </c>
      <c r="C50" s="65" t="s">
        <v>171</v>
      </c>
      <c r="D50" s="66" t="s">
        <v>15</v>
      </c>
      <c r="E50" s="66" t="s">
        <v>172</v>
      </c>
      <c r="F50" s="15" t="s">
        <v>173</v>
      </c>
      <c r="G50" s="66" t="s">
        <v>174</v>
      </c>
      <c r="H50" s="66" t="s">
        <v>68</v>
      </c>
      <c r="I50" s="61">
        <f>30000/12</f>
        <v>2500</v>
      </c>
      <c r="J50" s="96" t="s">
        <v>41</v>
      </c>
      <c r="K50" s="63" t="s">
        <v>70</v>
      </c>
    </row>
    <row r="51" spans="1:11">
      <c r="A51" s="63">
        <v>22</v>
      </c>
      <c r="B51" s="67" t="s">
        <v>13</v>
      </c>
      <c r="C51" s="68" t="s">
        <v>175</v>
      </c>
      <c r="D51" s="69" t="s">
        <v>24</v>
      </c>
      <c r="E51" s="69" t="s">
        <v>16</v>
      </c>
      <c r="F51" s="15" t="s">
        <v>176</v>
      </c>
      <c r="G51" s="69" t="s">
        <v>177</v>
      </c>
      <c r="H51" s="69" t="s">
        <v>68</v>
      </c>
      <c r="I51" s="61">
        <f>30000/12</f>
        <v>2500</v>
      </c>
      <c r="J51" s="97" t="s">
        <v>57</v>
      </c>
      <c r="K51" s="63" t="s">
        <v>70</v>
      </c>
    </row>
    <row r="52" spans="1:11">
      <c r="A52" s="61">
        <v>23</v>
      </c>
      <c r="B52" s="12" t="s">
        <v>13</v>
      </c>
      <c r="C52" s="70" t="s">
        <v>178</v>
      </c>
      <c r="D52" s="70" t="s">
        <v>24</v>
      </c>
      <c r="E52" s="70" t="s">
        <v>16</v>
      </c>
      <c r="F52" s="15" t="s">
        <v>179</v>
      </c>
      <c r="G52" s="70" t="s">
        <v>180</v>
      </c>
      <c r="H52" s="70" t="s">
        <v>181</v>
      </c>
      <c r="I52" s="61">
        <f>35000/12</f>
        <v>2916.66666666667</v>
      </c>
      <c r="J52" s="98" t="s">
        <v>20</v>
      </c>
      <c r="K52" s="61" t="s">
        <v>70</v>
      </c>
    </row>
    <row r="53" spans="1:11">
      <c r="A53" s="61"/>
      <c r="B53" s="16" t="s">
        <v>22</v>
      </c>
      <c r="C53" s="71" t="s">
        <v>182</v>
      </c>
      <c r="D53" s="72" t="s">
        <v>15</v>
      </c>
      <c r="E53" s="62" t="s">
        <v>25</v>
      </c>
      <c r="F53" s="15" t="s">
        <v>183</v>
      </c>
      <c r="G53" s="72" t="s">
        <v>184</v>
      </c>
      <c r="H53" s="73" t="s">
        <v>185</v>
      </c>
      <c r="I53" s="61">
        <f>20000/12</f>
        <v>1666.66666666667</v>
      </c>
      <c r="J53" s="98" t="s">
        <v>20</v>
      </c>
      <c r="K53" s="61"/>
    </row>
  </sheetData>
  <mergeCells count="32">
    <mergeCell ref="A1:J1"/>
    <mergeCell ref="A2:J2"/>
    <mergeCell ref="A4:A5"/>
    <mergeCell ref="A6:A8"/>
    <mergeCell ref="A9:A11"/>
    <mergeCell ref="A12:A13"/>
    <mergeCell ref="A16:A17"/>
    <mergeCell ref="A18:A21"/>
    <mergeCell ref="A23:A25"/>
    <mergeCell ref="A26:A28"/>
    <mergeCell ref="A29:A30"/>
    <mergeCell ref="A31:A33"/>
    <mergeCell ref="A34:A36"/>
    <mergeCell ref="A37:A39"/>
    <mergeCell ref="A42:A44"/>
    <mergeCell ref="A46:A49"/>
    <mergeCell ref="A52:A53"/>
    <mergeCell ref="K4:K5"/>
    <mergeCell ref="K6:K8"/>
    <mergeCell ref="K9:K11"/>
    <mergeCell ref="K12:K13"/>
    <mergeCell ref="K16:K17"/>
    <mergeCell ref="K18:K21"/>
    <mergeCell ref="K23:K25"/>
    <mergeCell ref="K26:K28"/>
    <mergeCell ref="K29:K30"/>
    <mergeCell ref="K31:K33"/>
    <mergeCell ref="K34:K36"/>
    <mergeCell ref="K37:K39"/>
    <mergeCell ref="K42:K44"/>
    <mergeCell ref="K46:K49"/>
    <mergeCell ref="K52:K5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2018-08-20T07:28:01Z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