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<sst xmlns="http://schemas.openxmlformats.org/spreadsheetml/2006/main" count="183">
  <si>
    <t>西安市保障性住房（限价房）资格联审信息表第000批（原表）</t>
  </si>
  <si>
    <t>基本信息（未央区 第 135 批 共 24 户，计 48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</si>
  <si>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</si>
  <si>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</si>
  <si>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</si>
  <si>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</si>
  <si>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</si>
  <si>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</si>
  <si>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</si>
  <si>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</si>
  <si>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</si>
  <si>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</si>
  <si>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</si>
  <si>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李鄂</t>
  </si>
  <si>
    <t>女</t>
  </si>
  <si>
    <t>本人</t>
  </si>
  <si>
    <t>610122****05160044</t>
  </si>
  <si>
    <t>西安晖诺服务有限责任公司</t>
  </si>
  <si>
    <t>谭家派出所</t>
  </si>
  <si>
    <t>未婚</t>
  </si>
  <si>
    <t>谭家</t>
  </si>
  <si>
    <t>樊晶晶</t>
  </si>
  <si>
    <t>130705****03100923</t>
  </si>
  <si>
    <t>西安禹龙国际酒店</t>
  </si>
  <si>
    <t>太华北路855号龙钢禹华园 小区公寓</t>
  </si>
  <si>
    <t>已婚</t>
  </si>
  <si>
    <t>成员1</t>
  </si>
  <si>
    <t>王大印</t>
  </si>
  <si>
    <t>男</t>
  </si>
  <si>
    <t>配偶</t>
  </si>
  <si>
    <t>210304****02120814</t>
  </si>
  <si>
    <t>深圳市南山区暖途宠物用品商行</t>
  </si>
  <si>
    <t>辽宁省鞍山市立山区友好三治社区华盛委51号楼2单元16层93号</t>
  </si>
  <si>
    <t>成员2</t>
  </si>
  <si>
    <t>王子灏</t>
  </si>
  <si>
    <t>子女</t>
  </si>
  <si>
    <t>610112****06262036</t>
  </si>
  <si>
    <t>无</t>
  </si>
  <si>
    <t>未央区太华北路855号9栋1单元10层10号</t>
  </si>
  <si>
    <t>****</t>
  </si>
  <si>
    <t>翟参</t>
  </si>
  <si>
    <t>412825****0415266X</t>
  </si>
  <si>
    <t>西安宇翔建筑材料有限公司</t>
  </si>
  <si>
    <t>西安市未央区玄武路69号C8-308</t>
  </si>
  <si>
    <t>大明宫</t>
  </si>
  <si>
    <t>朱红兵</t>
  </si>
  <si>
    <t>412825****08092577</t>
  </si>
  <si>
    <t>河南省上蔡县洙湖镇凡庄村前朱村7组51号</t>
  </si>
  <si>
    <t>王盼盼</t>
  </si>
  <si>
    <t>622827****06144733</t>
  </si>
  <si>
    <t>陕西北佳信息技术有限责任公司</t>
  </si>
  <si>
    <t>甘肃省镇原县屯字镇曹路行政村崾岘自然村29号</t>
  </si>
  <si>
    <t>张家堡</t>
  </si>
  <si>
    <t>范娜</t>
  </si>
  <si>
    <t>622827****02250368</t>
  </si>
  <si>
    <t>在家带娃</t>
  </si>
  <si>
    <t>王菡</t>
  </si>
  <si>
    <t>621027****01020043</t>
  </si>
  <si>
    <t>成员3</t>
  </si>
  <si>
    <t>王振</t>
  </si>
  <si>
    <t>621027****01250011</t>
  </si>
  <si>
    <t>党超</t>
  </si>
  <si>
    <t>610430****10191517</t>
  </si>
  <si>
    <t>西安核设备有限公司</t>
  </si>
  <si>
    <t>西安市未央区渭滨街19号17楼3单元3层2号</t>
  </si>
  <si>
    <t>罗朵</t>
  </si>
  <si>
    <t>610430****04100022</t>
  </si>
  <si>
    <t>国美电器</t>
  </si>
  <si>
    <t>党月怡</t>
  </si>
  <si>
    <t>610112****01302025</t>
  </si>
  <si>
    <t>强建康</t>
  </si>
  <si>
    <t>610426****05191016</t>
  </si>
  <si>
    <t>陕西省第二人民医院</t>
  </si>
  <si>
    <t>陕西省永寿县店头镇梁家村83号</t>
  </si>
  <si>
    <t>闫珍珍</t>
  </si>
  <si>
    <t>610426****10161527</t>
  </si>
  <si>
    <t>强洛菡</t>
  </si>
  <si>
    <t>610426****0621102X</t>
  </si>
  <si>
    <t>周宝莉</t>
  </si>
  <si>
    <t>612525****11234920</t>
  </si>
  <si>
    <t>莲湖区普素茶房</t>
  </si>
  <si>
    <t>鲁琦</t>
  </si>
  <si>
    <t>422201****10056505</t>
  </si>
  <si>
    <t>西安市未央区谭家街道红旗社区居委会</t>
  </si>
  <si>
    <t>白牛娃</t>
  </si>
  <si>
    <t>610425****12130650</t>
  </si>
  <si>
    <t>装晾衣架</t>
  </si>
  <si>
    <t>礼泉县史德镇付家庄村五组</t>
  </si>
  <si>
    <t>白杰里</t>
  </si>
  <si>
    <t>610425****1115065X</t>
  </si>
  <si>
    <t>吕洋</t>
  </si>
  <si>
    <t>612524****0306041X</t>
  </si>
  <si>
    <t>陕西北辰世纪不动产信息咨询</t>
  </si>
  <si>
    <t>未央区二府庄1号付1号</t>
  </si>
  <si>
    <t>李聪</t>
  </si>
  <si>
    <t>610202****11270039</t>
  </si>
  <si>
    <t>未央区凤城四路108号14栋2单元13层1号</t>
  </si>
  <si>
    <t>薛丹</t>
  </si>
  <si>
    <t>612324****08162543</t>
  </si>
  <si>
    <t>发传单</t>
  </si>
  <si>
    <t>陕西省西乡县柳树镇小丰村一组</t>
  </si>
  <si>
    <t>李可芯</t>
  </si>
  <si>
    <t>610202****01200020</t>
  </si>
  <si>
    <t>李小民</t>
  </si>
  <si>
    <t>612133****09276356</t>
  </si>
  <si>
    <t>西安裕民毛纺有限公司</t>
  </si>
  <si>
    <t>西安市未央区六村堡街道闫家村</t>
  </si>
  <si>
    <t>六村堡</t>
  </si>
  <si>
    <t>崔小曼</t>
  </si>
  <si>
    <t>610112****04094027</t>
  </si>
  <si>
    <t>干洗店</t>
  </si>
  <si>
    <t>李直</t>
  </si>
  <si>
    <t>610112****06124015</t>
  </si>
  <si>
    <t>韩晨</t>
  </si>
  <si>
    <t>610422****10161780</t>
  </si>
  <si>
    <t>微商</t>
  </si>
  <si>
    <t>袁刚刚</t>
  </si>
  <si>
    <t>610112****1219401x</t>
  </si>
  <si>
    <t>西安市东香腾达运输有限公司</t>
  </si>
  <si>
    <t>袁嘉琦</t>
  </si>
  <si>
    <t>610112****09154028</t>
  </si>
  <si>
    <t>袁嘉遥</t>
  </si>
  <si>
    <t>610112****12204044</t>
  </si>
  <si>
    <t>张荣耀</t>
  </si>
  <si>
    <t>610124****03123632</t>
  </si>
  <si>
    <t>陕西通家汽车股份有限公司</t>
  </si>
  <si>
    <t>陕西省西安市周至县</t>
  </si>
  <si>
    <t>陈蝴蝶</t>
  </si>
  <si>
    <t>610124****03030101</t>
  </si>
  <si>
    <t>侯亚冬</t>
  </si>
  <si>
    <t>610124****01292115</t>
  </si>
  <si>
    <t>西安盛源机动车驾驶员培训有限公司</t>
  </si>
  <si>
    <t>西安市周至县广济镇广济村西堡北街7号</t>
  </si>
  <si>
    <t>侯宏喜</t>
  </si>
  <si>
    <t>610124****03172117</t>
  </si>
  <si>
    <t>卖早餐</t>
  </si>
  <si>
    <t>李步连</t>
  </si>
  <si>
    <t>610124****08192142</t>
  </si>
  <si>
    <t>李宗贤</t>
  </si>
  <si>
    <t>610323****05087314</t>
  </si>
  <si>
    <t>汉庭酒店</t>
  </si>
  <si>
    <t>陕西省岐山县雍川镇小营村五组27号</t>
  </si>
  <si>
    <t>任红娟</t>
  </si>
  <si>
    <t>610323****06237325</t>
  </si>
  <si>
    <t>凤城庭院物业集体宿舍</t>
  </si>
  <si>
    <t>李小翠</t>
  </si>
  <si>
    <t>610112****04035027</t>
  </si>
  <si>
    <t>未央区张家堡街道办事处南李社区</t>
  </si>
  <si>
    <t>张若凡</t>
  </si>
  <si>
    <t>610324****05293115</t>
  </si>
  <si>
    <t>西安荣林通讯</t>
  </si>
  <si>
    <t>扶风县城关镇涠川村</t>
  </si>
  <si>
    <t>李智</t>
  </si>
  <si>
    <t>610522****01100049</t>
  </si>
  <si>
    <t>西安交通工程学院</t>
  </si>
  <si>
    <t>西安市未央区北二环北路1190号3栋2单元19层2号</t>
  </si>
  <si>
    <t>雷蓓</t>
  </si>
  <si>
    <t>612522****12054022</t>
  </si>
  <si>
    <t>陕西佳艺园林景观工程有限公司</t>
  </si>
  <si>
    <t>西安市未央区二府庄1号付1号</t>
  </si>
  <si>
    <t>杨洋</t>
  </si>
  <si>
    <t>612522****02234016</t>
  </si>
  <si>
    <t>中交路桥华南工程有限公司</t>
  </si>
  <si>
    <t>陕西省商洛市洛南县石坡镇碥头村街道沟组066号</t>
  </si>
  <si>
    <t>王琪美</t>
  </si>
  <si>
    <t xml:space="preserve"> 女</t>
  </si>
  <si>
    <t>610112****03162529</t>
  </si>
  <si>
    <t>刚毕业  打零工</t>
  </si>
  <si>
    <t>未央区二府庄新村小区8号楼4门403室</t>
  </si>
  <si>
    <t>王越</t>
  </si>
  <si>
    <t>152822****02060021</t>
  </si>
  <si>
    <t>陕西东瑞律师事务所</t>
  </si>
  <si>
    <t>高华楠</t>
  </si>
  <si>
    <t>610423****03262736</t>
  </si>
  <si>
    <t>西安市地下铁道有限责任公司运营分公司</t>
  </si>
  <si>
    <t>陕西省泾阳县兴隆镇北程村高西组24号</t>
  </si>
  <si>
    <t>杨媛</t>
  </si>
  <si>
    <t>610122****02233447</t>
  </si>
  <si>
    <t>西安市保安服务总公司</t>
  </si>
  <si>
    <t>张玉婷</t>
  </si>
  <si>
    <t>610431****06174644</t>
  </si>
  <si>
    <t>未央区草滩100号</t>
  </si>
  <si>
    <t>草滩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</si>
</sst>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7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0" borderId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7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4" fillId="16" borderId="7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5" fillId="0" borderId="0"/>
    <xf numFmtId="0" fontId="17" fillId="0" borderId="0" applyProtection="0">
      <alignment vertical="center"/>
    </xf>
    <xf numFmtId="0" fontId="25" fillId="0" borderId="0"/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/>
  </cellStyleXfs>
  <cellXfs count="74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0" fontId="1" fillId="2" borderId="1" xfId="116" applyNumberFormat="1" applyFont="1" applyFill="1" applyBorder="1" applyAlignment="1">
      <alignment horizontal="center" vertical="center" wrapText="1"/>
    </xf>
    <xf numFmtId="0" fontId="2" fillId="2" borderId="1" xfId="116" applyFont="1" applyFill="1" applyBorder="1" applyAlignment="1">
      <alignment horizontal="center" vertical="center" wrapText="1"/>
    </xf>
    <xf numFmtId="0" fontId="3" fillId="2" borderId="1" xfId="116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0" fontId="5" fillId="0" borderId="1" xfId="114" applyFont="1" applyFill="1" applyBorder="1" applyAlignment="1">
      <alignment horizontal="center" vertical="center" wrapText="1"/>
    </xf>
    <xf numFmtId="0" fontId="7" fillId="0" borderId="1" xfId="65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114" applyFont="1" applyBorder="1" applyAlignment="1">
      <alignment horizontal="center" vertical="center" wrapText="1"/>
    </xf>
    <xf numFmtId="0" fontId="9" fillId="0" borderId="1" xfId="114" applyFont="1" applyFill="1" applyBorder="1" applyAlignment="1">
      <alignment horizontal="center" vertical="center"/>
    </xf>
    <xf numFmtId="0" fontId="9" fillId="0" borderId="1" xfId="11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/>
    </xf>
    <xf numFmtId="0" fontId="7" fillId="0" borderId="1" xfId="14" applyFont="1" applyBorder="1" applyAlignment="1">
      <alignment horizontal="center" vertical="center"/>
    </xf>
    <xf numFmtId="49" fontId="7" fillId="0" borderId="1" xfId="14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1" xfId="59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 wrapText="1"/>
    </xf>
    <xf numFmtId="0" fontId="7" fillId="0" borderId="1" xfId="62" applyFont="1" applyBorder="1" applyAlignment="1">
      <alignment horizontal="center" vertical="center"/>
    </xf>
    <xf numFmtId="0" fontId="7" fillId="0" borderId="1" xfId="64" applyFont="1" applyBorder="1" applyAlignment="1">
      <alignment horizontal="center" vertical="center" wrapText="1"/>
    </xf>
    <xf numFmtId="0" fontId="7" fillId="0" borderId="1" xfId="85" applyFont="1" applyBorder="1" applyAlignment="1">
      <alignment horizontal="center" vertical="center"/>
    </xf>
    <xf numFmtId="0" fontId="7" fillId="0" borderId="1" xfId="85" applyFont="1" applyBorder="1" applyAlignment="1">
      <alignment horizontal="center" vertical="center" wrapText="1"/>
    </xf>
    <xf numFmtId="0" fontId="5" fillId="0" borderId="1" xfId="89" applyFont="1" applyFill="1" applyBorder="1" applyAlignment="1">
      <alignment horizontal="center" vertical="center" wrapText="1"/>
    </xf>
    <xf numFmtId="0" fontId="5" fillId="0" borderId="1" xfId="91" applyFont="1" applyFill="1" applyBorder="1" applyAlignment="1">
      <alignment horizontal="center" vertical="center" wrapText="1"/>
    </xf>
    <xf numFmtId="0" fontId="5" fillId="0" borderId="1" xfId="88" applyFont="1" applyFill="1" applyBorder="1" applyAlignment="1">
      <alignment horizontal="center" vertical="center" wrapText="1"/>
    </xf>
    <xf numFmtId="0" fontId="5" fillId="0" borderId="1" xfId="98" applyFont="1" applyFill="1" applyBorder="1" applyAlignment="1">
      <alignment horizontal="center" vertical="center" wrapText="1"/>
    </xf>
    <xf numFmtId="0" fontId="5" fillId="0" borderId="1" xfId="100" applyFont="1" applyFill="1" applyBorder="1" applyAlignment="1">
      <alignment horizontal="center" vertical="center" wrapText="1"/>
    </xf>
    <xf numFmtId="0" fontId="7" fillId="0" borderId="1" xfId="99" applyFont="1" applyBorder="1" applyAlignment="1">
      <alignment horizontal="center"/>
    </xf>
    <xf numFmtId="0" fontId="12" fillId="0" borderId="1" xfId="79" applyFont="1" applyBorder="1" applyAlignment="1" applyProtection="1">
      <alignment horizontal="center" vertical="center"/>
    </xf>
    <xf numFmtId="0" fontId="5" fillId="0" borderId="1" xfId="79" applyFont="1" applyBorder="1" applyAlignment="1" applyProtection="1">
      <alignment horizontal="center" vertical="center"/>
    </xf>
    <xf numFmtId="0" fontId="12" fillId="0" borderId="1" xfId="81" applyFont="1" applyBorder="1" applyAlignment="1" applyProtection="1">
      <alignment horizontal="center" vertical="center"/>
    </xf>
    <xf numFmtId="0" fontId="5" fillId="0" borderId="1" xfId="81" applyFont="1" applyBorder="1" applyAlignment="1" applyProtection="1">
      <alignment horizontal="center" vertical="center"/>
    </xf>
    <xf numFmtId="0" fontId="12" fillId="0" borderId="1" xfId="83" applyFont="1" applyBorder="1" applyAlignment="1" applyProtection="1">
      <alignment horizontal="center" vertical="center"/>
    </xf>
    <xf numFmtId="0" fontId="5" fillId="0" borderId="1" xfId="83" applyFont="1" applyBorder="1" applyAlignment="1" applyProtection="1">
      <alignment horizontal="center" vertical="center"/>
    </xf>
    <xf numFmtId="0" fontId="7" fillId="0" borderId="1" xfId="104" applyFont="1" applyBorder="1" applyAlignment="1">
      <alignment horizontal="center"/>
    </xf>
    <xf numFmtId="0" fontId="7" fillId="0" borderId="1" xfId="108" applyFont="1" applyBorder="1" applyAlignment="1">
      <alignment horizontal="center"/>
    </xf>
    <xf numFmtId="0" fontId="6" fillId="0" borderId="1" xfId="103" applyFont="1" applyBorder="1" applyAlignment="1">
      <alignment horizontal="center" vertical="center"/>
    </xf>
    <xf numFmtId="0" fontId="8" fillId="0" borderId="1" xfId="103" applyFont="1" applyBorder="1" applyAlignment="1">
      <alignment horizontal="center" vertical="center"/>
    </xf>
    <xf numFmtId="49" fontId="12" fillId="0" borderId="1" xfId="94" applyNumberFormat="1" applyFont="1" applyBorder="1" applyAlignment="1">
      <alignment horizontal="center" vertical="center"/>
    </xf>
    <xf numFmtId="49" fontId="5" fillId="0" borderId="1" xfId="94" applyNumberFormat="1" applyFont="1" applyBorder="1" applyAlignment="1">
      <alignment horizontal="center" vertical="center"/>
    </xf>
    <xf numFmtId="0" fontId="5" fillId="0" borderId="1" xfId="105" applyFont="1" applyBorder="1" applyAlignment="1">
      <alignment horizontal="center" vertical="center"/>
    </xf>
    <xf numFmtId="0" fontId="12" fillId="0" borderId="1" xfId="105" applyFont="1" applyBorder="1" applyAlignment="1">
      <alignment horizontal="center" vertical="center"/>
    </xf>
    <xf numFmtId="0" fontId="7" fillId="0" borderId="1" xfId="111" applyFont="1" applyBorder="1" applyAlignment="1">
      <alignment horizontal="center"/>
    </xf>
    <xf numFmtId="49" fontId="5" fillId="0" borderId="1" xfId="94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1" xfId="112" applyFont="1" applyBorder="1" applyAlignment="1">
      <alignment horizontal="center" vertical="center" wrapText="1"/>
    </xf>
    <xf numFmtId="49" fontId="9" fillId="0" borderId="1" xfId="112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60" applyFont="1" applyFill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1" xfId="61" applyFont="1" applyBorder="1" applyAlignment="1">
      <alignment horizontal="center" vertical="center" wrapText="1"/>
    </xf>
    <xf numFmtId="0" fontId="5" fillId="0" borderId="1" xfId="93" applyFont="1" applyFill="1" applyBorder="1" applyAlignment="1">
      <alignment horizontal="center" vertical="center" wrapText="1"/>
    </xf>
    <xf numFmtId="0" fontId="5" fillId="0" borderId="1" xfId="101" applyFont="1" applyFill="1" applyBorder="1" applyAlignment="1">
      <alignment horizontal="center" vertical="center" wrapText="1"/>
    </xf>
    <xf numFmtId="0" fontId="5" fillId="0" borderId="1" xfId="80" applyFont="1" applyBorder="1" applyAlignment="1" applyProtection="1">
      <alignment horizontal="center" vertical="center"/>
    </xf>
    <xf numFmtId="0" fontId="5" fillId="0" borderId="1" xfId="82" applyFont="1" applyBorder="1" applyAlignment="1" applyProtection="1">
      <alignment horizontal="center" vertical="center"/>
    </xf>
    <xf numFmtId="0" fontId="5" fillId="0" borderId="1" xfId="84" applyFont="1" applyBorder="1" applyAlignment="1" applyProtection="1">
      <alignment horizontal="center" vertical="center"/>
    </xf>
    <xf numFmtId="0" fontId="7" fillId="0" borderId="1" xfId="106" applyFont="1" applyBorder="1" applyAlignment="1">
      <alignment horizontal="center"/>
    </xf>
    <xf numFmtId="0" fontId="5" fillId="0" borderId="1" xfId="107" applyFont="1" applyBorder="1" applyAlignment="1">
      <alignment horizontal="center" vertical="center"/>
    </xf>
    <xf numFmtId="0" fontId="9" fillId="0" borderId="1" xfId="110" applyFont="1" applyBorder="1" applyAlignment="1">
      <alignment horizontal="center" vertical="center"/>
    </xf>
  </cellXfs>
  <cellStyles count="11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31" xfId="28"/>
    <cellStyle name="常规 26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 2 13" xfId="35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11" xfId="58"/>
    <cellStyle name="常规 14" xfId="59"/>
    <cellStyle name="常规 15" xfId="60"/>
    <cellStyle name="常规 22" xfId="61"/>
    <cellStyle name="常规 17" xfId="62"/>
    <cellStyle name="常规 23" xfId="63"/>
    <cellStyle name="常规 18" xfId="64"/>
    <cellStyle name="常规 2" xfId="65"/>
    <cellStyle name="常规 2 12" xfId="66"/>
    <cellStyle name="常规 2 14" xfId="67"/>
    <cellStyle name="常规 2 20" xfId="68"/>
    <cellStyle name="常规 2 15" xfId="69"/>
    <cellStyle name="常规 2 21" xfId="70"/>
    <cellStyle name="常规 2 16" xfId="71"/>
    <cellStyle name="常规 2 22" xfId="72"/>
    <cellStyle name="常规 2 17" xfId="73"/>
    <cellStyle name="常规 2 23" xfId="74"/>
    <cellStyle name="常规 2 18" xfId="75"/>
    <cellStyle name="常规 2 19" xfId="76"/>
    <cellStyle name="常规 2 2" xfId="77"/>
    <cellStyle name="常规 2 3" xfId="78"/>
    <cellStyle name="常规 2 4" xfId="79"/>
    <cellStyle name="常规 2 5" xfId="80"/>
    <cellStyle name="常规 2 6" xfId="81"/>
    <cellStyle name="常规 2 7" xfId="82"/>
    <cellStyle name="常规 2 8" xfId="83"/>
    <cellStyle name="常规 2 9" xfId="84"/>
    <cellStyle name="常规 24" xfId="85"/>
    <cellStyle name="常规 30" xfId="86"/>
    <cellStyle name="常规 25" xfId="87"/>
    <cellStyle name="常规 32" xfId="88"/>
    <cellStyle name="常规 27" xfId="89"/>
    <cellStyle name="常规 33" xfId="90"/>
    <cellStyle name="常规 28" xfId="91"/>
    <cellStyle name="常规 34" xfId="92"/>
    <cellStyle name="常规 29" xfId="93"/>
    <cellStyle name="常规 3" xfId="94"/>
    <cellStyle name="常规 3 2" xfId="95"/>
    <cellStyle name="常规 3 3" xfId="96"/>
    <cellStyle name="常规 3 4" xfId="97"/>
    <cellStyle name="常规 35" xfId="98"/>
    <cellStyle name="常规 41" xfId="99"/>
    <cellStyle name="常规 36" xfId="100"/>
    <cellStyle name="常规 37" xfId="101"/>
    <cellStyle name="常规 38" xfId="102"/>
    <cellStyle name="常规 4" xfId="103"/>
    <cellStyle name="常规 47" xfId="104"/>
    <cellStyle name="常规 53" xfId="105"/>
    <cellStyle name="常规 48" xfId="106"/>
    <cellStyle name="常规 54" xfId="107"/>
    <cellStyle name="常规 49" xfId="108"/>
    <cellStyle name="常规 5" xfId="109"/>
    <cellStyle name="常规 60" xfId="110"/>
    <cellStyle name="常规 55" xfId="111"/>
    <cellStyle name="常规 59" xfId="112"/>
    <cellStyle name="常规 7" xfId="113"/>
    <cellStyle name="常规 8" xfId="114"/>
    <cellStyle name="常规 9" xfId="115"/>
    <cellStyle name="常规_莲湖区12批60户联审" xfId="11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H16" sqref="H16"/>
    </sheetView>
  </sheetViews>
  <sheetFormatPr defaultColWidth="9" defaultRowHeight="14.25"/>
  <cols>
    <col min="1" max="5" width="9" style="1"/>
    <col min="6" max="6" width="25.75" style="2" customWidth="1"/>
    <col min="7" max="7" width="37.75" style="1" customWidth="1"/>
    <col min="8" max="8" width="56.2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57" spans="1:1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0" t="s">
        <v>11</v>
      </c>
    </row>
    <row r="4" spans="1:11">
      <c r="A4" s="8">
        <v>1</v>
      </c>
      <c r="B4" s="9" t="s">
        <v>12</v>
      </c>
      <c r="C4" s="10" t="s">
        <v>13</v>
      </c>
      <c r="D4" s="10" t="s">
        <v>14</v>
      </c>
      <c r="E4" s="10" t="s">
        <v>15</v>
      </c>
      <c r="F4" s="11" t="s">
        <v>16</v>
      </c>
      <c r="G4" s="10" t="s">
        <v>17</v>
      </c>
      <c r="H4" s="10" t="s">
        <v>18</v>
      </c>
      <c r="I4" s="8">
        <f>31200/12</f>
        <v>2600</v>
      </c>
      <c r="J4" s="14" t="s">
        <v>19</v>
      </c>
      <c r="K4" s="25" t="s">
        <v>20</v>
      </c>
    </row>
    <row r="5" spans="1:11">
      <c r="A5" s="8">
        <v>2</v>
      </c>
      <c r="B5" s="9" t="s">
        <v>12</v>
      </c>
      <c r="C5" s="12" t="s">
        <v>21</v>
      </c>
      <c r="D5" s="12" t="s">
        <v>14</v>
      </c>
      <c r="E5" s="13" t="s">
        <v>15</v>
      </c>
      <c r="F5" s="11" t="s">
        <v>22</v>
      </c>
      <c r="G5" s="12" t="s">
        <v>23</v>
      </c>
      <c r="H5" s="12" t="s">
        <v>24</v>
      </c>
      <c r="I5" s="8">
        <f>29400/12</f>
        <v>2450</v>
      </c>
      <c r="J5" s="14" t="s">
        <v>25</v>
      </c>
      <c r="K5" s="25" t="s">
        <v>20</v>
      </c>
    </row>
    <row r="6" spans="1:11">
      <c r="A6" s="8"/>
      <c r="B6" s="14" t="s">
        <v>26</v>
      </c>
      <c r="C6" s="12" t="s">
        <v>27</v>
      </c>
      <c r="D6" s="12" t="s">
        <v>28</v>
      </c>
      <c r="E6" s="13" t="s">
        <v>29</v>
      </c>
      <c r="F6" s="11" t="s">
        <v>30</v>
      </c>
      <c r="G6" s="15" t="s">
        <v>31</v>
      </c>
      <c r="H6" s="12" t="s">
        <v>32</v>
      </c>
      <c r="I6" s="8">
        <f>5000/12</f>
        <v>416.666666666667</v>
      </c>
      <c r="J6" s="14" t="s">
        <v>25</v>
      </c>
      <c r="K6" s="25"/>
    </row>
    <row r="7" spans="1:11">
      <c r="A7" s="8"/>
      <c r="B7" s="14" t="s">
        <v>33</v>
      </c>
      <c r="C7" s="16" t="s">
        <v>34</v>
      </c>
      <c r="D7" s="16" t="s">
        <v>28</v>
      </c>
      <c r="E7" s="13" t="s">
        <v>35</v>
      </c>
      <c r="F7" s="11" t="s">
        <v>36</v>
      </c>
      <c r="G7" s="17" t="s">
        <v>37</v>
      </c>
      <c r="H7" s="17" t="s">
        <v>38</v>
      </c>
      <c r="I7" s="8"/>
      <c r="J7" s="14" t="s">
        <v>19</v>
      </c>
      <c r="K7" s="25"/>
    </row>
    <row r="8" hidden="1" spans="1:11">
      <c r="A8" s="18">
        <v>4</v>
      </c>
      <c r="B8" s="19" t="s">
        <v>12</v>
      </c>
      <c r="C8" s="19"/>
      <c r="D8" s="20"/>
      <c r="E8" s="20" t="s">
        <v>15</v>
      </c>
      <c r="F8" s="11" t="s">
        <v>39</v>
      </c>
      <c r="G8" s="21"/>
      <c r="H8" s="18"/>
      <c r="I8" s="18"/>
      <c r="J8" s="20"/>
      <c r="K8" s="61"/>
    </row>
    <row r="9" spans="1:11">
      <c r="A9" s="8">
        <v>3</v>
      </c>
      <c r="B9" s="9" t="s">
        <v>12</v>
      </c>
      <c r="C9" s="22" t="s">
        <v>40</v>
      </c>
      <c r="D9" s="23" t="s">
        <v>14</v>
      </c>
      <c r="E9" s="23" t="s">
        <v>15</v>
      </c>
      <c r="F9" s="11" t="s">
        <v>41</v>
      </c>
      <c r="G9" s="23" t="s">
        <v>42</v>
      </c>
      <c r="H9" s="24" t="s">
        <v>43</v>
      </c>
      <c r="I9" s="8">
        <f>42000/12</f>
        <v>3500</v>
      </c>
      <c r="J9" s="14" t="s">
        <v>25</v>
      </c>
      <c r="K9" s="25" t="s">
        <v>44</v>
      </c>
    </row>
    <row r="10" spans="1:11">
      <c r="A10" s="8"/>
      <c r="B10" s="14" t="s">
        <v>26</v>
      </c>
      <c r="C10" s="23" t="s">
        <v>45</v>
      </c>
      <c r="D10" s="23" t="s">
        <v>28</v>
      </c>
      <c r="E10" s="23" t="s">
        <v>29</v>
      </c>
      <c r="F10" s="11" t="s">
        <v>46</v>
      </c>
      <c r="G10" s="23" t="s">
        <v>42</v>
      </c>
      <c r="H10" s="24" t="s">
        <v>47</v>
      </c>
      <c r="I10" s="8">
        <f>36000/12</f>
        <v>3000</v>
      </c>
      <c r="J10" s="14" t="s">
        <v>25</v>
      </c>
      <c r="K10" s="25"/>
    </row>
    <row r="11" spans="1:11">
      <c r="A11" s="25">
        <v>4</v>
      </c>
      <c r="B11" s="13" t="s">
        <v>12</v>
      </c>
      <c r="C11" s="13" t="s">
        <v>48</v>
      </c>
      <c r="D11" s="13" t="s">
        <v>28</v>
      </c>
      <c r="E11" s="13" t="s">
        <v>15</v>
      </c>
      <c r="F11" s="11" t="s">
        <v>49</v>
      </c>
      <c r="G11" s="13" t="s">
        <v>50</v>
      </c>
      <c r="H11" s="13" t="s">
        <v>51</v>
      </c>
      <c r="I11" s="25">
        <f>103422/12</f>
        <v>8618.5</v>
      </c>
      <c r="J11" s="14" t="s">
        <v>25</v>
      </c>
      <c r="K11" s="25" t="s">
        <v>52</v>
      </c>
    </row>
    <row r="12" spans="1:11">
      <c r="A12" s="25"/>
      <c r="B12" s="13" t="s">
        <v>26</v>
      </c>
      <c r="C12" s="13" t="s">
        <v>53</v>
      </c>
      <c r="D12" s="13" t="s">
        <v>14</v>
      </c>
      <c r="E12" s="13" t="s">
        <v>29</v>
      </c>
      <c r="F12" s="11" t="s">
        <v>54</v>
      </c>
      <c r="G12" s="13" t="s">
        <v>55</v>
      </c>
      <c r="H12" s="13" t="s">
        <v>51</v>
      </c>
      <c r="I12" s="25"/>
      <c r="J12" s="14" t="s">
        <v>25</v>
      </c>
      <c r="K12" s="25"/>
    </row>
    <row r="13" spans="1:11">
      <c r="A13" s="25"/>
      <c r="B13" s="13" t="s">
        <v>33</v>
      </c>
      <c r="C13" s="13" t="s">
        <v>56</v>
      </c>
      <c r="D13" s="13" t="s">
        <v>14</v>
      </c>
      <c r="E13" s="13" t="s">
        <v>35</v>
      </c>
      <c r="F13" s="11" t="s">
        <v>57</v>
      </c>
      <c r="G13" s="13"/>
      <c r="H13" s="13" t="s">
        <v>51</v>
      </c>
      <c r="I13" s="25"/>
      <c r="J13" s="14" t="s">
        <v>19</v>
      </c>
      <c r="K13" s="25"/>
    </row>
    <row r="14" spans="1:11">
      <c r="A14" s="25"/>
      <c r="B14" s="13" t="s">
        <v>58</v>
      </c>
      <c r="C14" s="13" t="s">
        <v>59</v>
      </c>
      <c r="D14" s="13" t="s">
        <v>28</v>
      </c>
      <c r="E14" s="13" t="s">
        <v>35</v>
      </c>
      <c r="F14" s="11" t="s">
        <v>60</v>
      </c>
      <c r="G14" s="13"/>
      <c r="H14" s="13" t="s">
        <v>51</v>
      </c>
      <c r="I14" s="25"/>
      <c r="J14" s="14" t="s">
        <v>19</v>
      </c>
      <c r="K14" s="25"/>
    </row>
    <row r="15" spans="1:11">
      <c r="A15" s="8">
        <v>5</v>
      </c>
      <c r="B15" s="9" t="s">
        <v>12</v>
      </c>
      <c r="C15" s="26" t="s">
        <v>61</v>
      </c>
      <c r="D15" s="26" t="s">
        <v>28</v>
      </c>
      <c r="E15" s="13" t="s">
        <v>15</v>
      </c>
      <c r="F15" s="11" t="s">
        <v>62</v>
      </c>
      <c r="G15" s="27" t="s">
        <v>63</v>
      </c>
      <c r="H15" s="27" t="s">
        <v>64</v>
      </c>
      <c r="I15" s="25">
        <f>40000/12</f>
        <v>3333.33333333333</v>
      </c>
      <c r="J15" s="62" t="s">
        <v>25</v>
      </c>
      <c r="K15" s="25" t="s">
        <v>20</v>
      </c>
    </row>
    <row r="16" spans="1:11">
      <c r="A16" s="8"/>
      <c r="B16" s="14" t="s">
        <v>26</v>
      </c>
      <c r="C16" s="26" t="s">
        <v>65</v>
      </c>
      <c r="D16" s="26" t="s">
        <v>14</v>
      </c>
      <c r="E16" s="13" t="s">
        <v>29</v>
      </c>
      <c r="F16" s="11" t="s">
        <v>66</v>
      </c>
      <c r="G16" s="27" t="s">
        <v>67</v>
      </c>
      <c r="H16" s="27" t="s">
        <v>64</v>
      </c>
      <c r="I16" s="25">
        <f>49000/12</f>
        <v>4083.33333333333</v>
      </c>
      <c r="J16" s="62" t="s">
        <v>25</v>
      </c>
      <c r="K16" s="25"/>
    </row>
    <row r="17" spans="1:11">
      <c r="A17" s="8"/>
      <c r="B17" s="14" t="s">
        <v>33</v>
      </c>
      <c r="C17" s="26" t="s">
        <v>68</v>
      </c>
      <c r="D17" s="26" t="s">
        <v>14</v>
      </c>
      <c r="E17" s="13" t="s">
        <v>35</v>
      </c>
      <c r="F17" s="11" t="s">
        <v>69</v>
      </c>
      <c r="G17" s="27"/>
      <c r="H17" s="27" t="s">
        <v>64</v>
      </c>
      <c r="I17" s="25"/>
      <c r="J17" s="63" t="s">
        <v>19</v>
      </c>
      <c r="K17" s="25"/>
    </row>
    <row r="18" spans="1:11">
      <c r="A18" s="8">
        <v>6</v>
      </c>
      <c r="B18" s="9" t="s">
        <v>12</v>
      </c>
      <c r="C18" s="28" t="s">
        <v>70</v>
      </c>
      <c r="D18" s="28" t="s">
        <v>28</v>
      </c>
      <c r="E18" s="13" t="s">
        <v>15</v>
      </c>
      <c r="F18" s="11" t="s">
        <v>71</v>
      </c>
      <c r="G18" s="29" t="s">
        <v>72</v>
      </c>
      <c r="H18" s="25" t="s">
        <v>73</v>
      </c>
      <c r="I18" s="25">
        <f>76500/12</f>
        <v>6375</v>
      </c>
      <c r="J18" s="64" t="s">
        <v>25</v>
      </c>
      <c r="K18" s="25" t="s">
        <v>20</v>
      </c>
    </row>
    <row r="19" spans="1:11">
      <c r="A19" s="8"/>
      <c r="B19" s="14" t="s">
        <v>26</v>
      </c>
      <c r="C19" s="30" t="s">
        <v>74</v>
      </c>
      <c r="D19" s="30" t="s">
        <v>14</v>
      </c>
      <c r="E19" s="13" t="s">
        <v>29</v>
      </c>
      <c r="F19" s="11" t="s">
        <v>75</v>
      </c>
      <c r="G19" s="31" t="s">
        <v>37</v>
      </c>
      <c r="H19" s="25" t="s">
        <v>73</v>
      </c>
      <c r="I19" s="25"/>
      <c r="J19" s="65" t="s">
        <v>25</v>
      </c>
      <c r="K19" s="25"/>
    </row>
    <row r="20" spans="1:11">
      <c r="A20" s="8"/>
      <c r="B20" s="14" t="s">
        <v>33</v>
      </c>
      <c r="C20" s="30" t="s">
        <v>76</v>
      </c>
      <c r="D20" s="30" t="s">
        <v>14</v>
      </c>
      <c r="E20" s="13" t="s">
        <v>35</v>
      </c>
      <c r="F20" s="11" t="s">
        <v>77</v>
      </c>
      <c r="G20" s="31" t="s">
        <v>37</v>
      </c>
      <c r="H20" s="25" t="s">
        <v>73</v>
      </c>
      <c r="I20" s="25"/>
      <c r="J20" s="65" t="s">
        <v>19</v>
      </c>
      <c r="K20" s="25"/>
    </row>
    <row r="21" spans="1:11">
      <c r="A21" s="25">
        <v>7</v>
      </c>
      <c r="B21" s="9" t="s">
        <v>12</v>
      </c>
      <c r="C21" s="32" t="s">
        <v>78</v>
      </c>
      <c r="D21" s="32" t="s">
        <v>14</v>
      </c>
      <c r="E21" s="32" t="s">
        <v>15</v>
      </c>
      <c r="F21" s="11" t="s">
        <v>79</v>
      </c>
      <c r="G21" s="33" t="s">
        <v>80</v>
      </c>
      <c r="H21" s="33" t="s">
        <v>18</v>
      </c>
      <c r="I21" s="25">
        <f>36000/12</f>
        <v>3000</v>
      </c>
      <c r="J21" s="65" t="s">
        <v>19</v>
      </c>
      <c r="K21" s="25" t="s">
        <v>20</v>
      </c>
    </row>
    <row r="22" spans="1:11">
      <c r="A22" s="8">
        <v>8</v>
      </c>
      <c r="B22" s="9" t="s">
        <v>12</v>
      </c>
      <c r="C22" s="34" t="s">
        <v>81</v>
      </c>
      <c r="D22" s="34" t="s">
        <v>14</v>
      </c>
      <c r="E22" s="13" t="s">
        <v>15</v>
      </c>
      <c r="F22" s="11" t="s">
        <v>82</v>
      </c>
      <c r="G22" s="35" t="s">
        <v>83</v>
      </c>
      <c r="H22" s="35" t="s">
        <v>18</v>
      </c>
      <c r="I22" s="25">
        <f>21600/12</f>
        <v>1800</v>
      </c>
      <c r="J22" s="66" t="s">
        <v>25</v>
      </c>
      <c r="K22" s="25" t="s">
        <v>20</v>
      </c>
    </row>
    <row r="23" spans="1:11">
      <c r="A23" s="8"/>
      <c r="B23" s="14" t="s">
        <v>26</v>
      </c>
      <c r="C23" s="34" t="s">
        <v>84</v>
      </c>
      <c r="D23" s="34" t="s">
        <v>28</v>
      </c>
      <c r="E23" s="13" t="s">
        <v>29</v>
      </c>
      <c r="F23" s="11" t="s">
        <v>85</v>
      </c>
      <c r="G23" s="35" t="s">
        <v>86</v>
      </c>
      <c r="H23" s="35" t="s">
        <v>87</v>
      </c>
      <c r="I23" s="25">
        <f>48000/12</f>
        <v>4000</v>
      </c>
      <c r="J23" s="66" t="s">
        <v>25</v>
      </c>
      <c r="K23" s="25"/>
    </row>
    <row r="24" spans="1:11">
      <c r="A24" s="8"/>
      <c r="B24" s="14" t="s">
        <v>33</v>
      </c>
      <c r="C24" s="34" t="s">
        <v>88</v>
      </c>
      <c r="D24" s="34" t="s">
        <v>28</v>
      </c>
      <c r="E24" s="13" t="s">
        <v>35</v>
      </c>
      <c r="F24" s="11" t="s">
        <v>89</v>
      </c>
      <c r="G24" s="35" t="s">
        <v>37</v>
      </c>
      <c r="H24" s="35" t="s">
        <v>87</v>
      </c>
      <c r="I24" s="25"/>
      <c r="J24" s="66" t="s">
        <v>19</v>
      </c>
      <c r="K24" s="25"/>
    </row>
    <row r="25" spans="1:11">
      <c r="A25" s="25">
        <v>9</v>
      </c>
      <c r="B25" s="9" t="s">
        <v>12</v>
      </c>
      <c r="C25" s="36" t="s">
        <v>90</v>
      </c>
      <c r="D25" s="36" t="s">
        <v>28</v>
      </c>
      <c r="E25" s="36" t="s">
        <v>15</v>
      </c>
      <c r="F25" s="11" t="s">
        <v>91</v>
      </c>
      <c r="G25" s="36" t="s">
        <v>92</v>
      </c>
      <c r="H25" s="36" t="s">
        <v>93</v>
      </c>
      <c r="I25" s="25">
        <f>26400/12</f>
        <v>2200</v>
      </c>
      <c r="J25" s="66" t="s">
        <v>19</v>
      </c>
      <c r="K25" s="25" t="s">
        <v>20</v>
      </c>
    </row>
    <row r="26" spans="1:11">
      <c r="A26" s="8">
        <v>10</v>
      </c>
      <c r="B26" s="9" t="s">
        <v>12</v>
      </c>
      <c r="C26" s="37" t="s">
        <v>94</v>
      </c>
      <c r="D26" s="37" t="s">
        <v>28</v>
      </c>
      <c r="E26" s="13" t="s">
        <v>15</v>
      </c>
      <c r="F26" s="11" t="s">
        <v>95</v>
      </c>
      <c r="G26" s="38" t="s">
        <v>92</v>
      </c>
      <c r="H26" s="38" t="s">
        <v>96</v>
      </c>
      <c r="I26" s="25">
        <f>33600/12</f>
        <v>2800</v>
      </c>
      <c r="J26" s="67" t="s">
        <v>25</v>
      </c>
      <c r="K26" s="25" t="s">
        <v>20</v>
      </c>
    </row>
    <row r="27" spans="1:11">
      <c r="A27" s="8"/>
      <c r="B27" s="14" t="s">
        <v>26</v>
      </c>
      <c r="C27" s="37" t="s">
        <v>97</v>
      </c>
      <c r="D27" s="37" t="s">
        <v>14</v>
      </c>
      <c r="E27" s="13" t="s">
        <v>29</v>
      </c>
      <c r="F27" s="11" t="s">
        <v>98</v>
      </c>
      <c r="G27" s="38" t="s">
        <v>99</v>
      </c>
      <c r="H27" s="38" t="s">
        <v>100</v>
      </c>
      <c r="I27" s="25">
        <f>26400/12</f>
        <v>2200</v>
      </c>
      <c r="J27" s="67" t="s">
        <v>25</v>
      </c>
      <c r="K27" s="25"/>
    </row>
    <row r="28" spans="1:11">
      <c r="A28" s="8"/>
      <c r="B28" s="14" t="s">
        <v>33</v>
      </c>
      <c r="C28" s="37" t="s">
        <v>101</v>
      </c>
      <c r="D28" s="37" t="s">
        <v>14</v>
      </c>
      <c r="E28" s="13" t="s">
        <v>35</v>
      </c>
      <c r="F28" s="11" t="s">
        <v>102</v>
      </c>
      <c r="G28" s="38" t="s">
        <v>37</v>
      </c>
      <c r="H28" s="38" t="s">
        <v>96</v>
      </c>
      <c r="I28" s="25"/>
      <c r="J28" s="67" t="s">
        <v>19</v>
      </c>
      <c r="K28" s="25"/>
    </row>
    <row r="29" spans="1:11">
      <c r="A29" s="8">
        <v>11</v>
      </c>
      <c r="B29" s="9" t="s">
        <v>12</v>
      </c>
      <c r="C29" s="9" t="s">
        <v>103</v>
      </c>
      <c r="D29" s="14" t="s">
        <v>14</v>
      </c>
      <c r="E29" s="14" t="s">
        <v>15</v>
      </c>
      <c r="F29" s="11" t="s">
        <v>104</v>
      </c>
      <c r="G29" s="8" t="s">
        <v>105</v>
      </c>
      <c r="H29" s="14" t="s">
        <v>106</v>
      </c>
      <c r="I29" s="25">
        <f>36000/12</f>
        <v>3000</v>
      </c>
      <c r="J29" s="14" t="s">
        <v>25</v>
      </c>
      <c r="K29" s="25" t="s">
        <v>107</v>
      </c>
    </row>
    <row r="30" spans="1:11">
      <c r="A30" s="8"/>
      <c r="B30" s="14" t="s">
        <v>26</v>
      </c>
      <c r="C30" s="14" t="s">
        <v>108</v>
      </c>
      <c r="D30" s="14" t="s">
        <v>28</v>
      </c>
      <c r="E30" s="14" t="s">
        <v>29</v>
      </c>
      <c r="F30" s="11" t="s">
        <v>109</v>
      </c>
      <c r="G30" s="14" t="s">
        <v>110</v>
      </c>
      <c r="H30" s="14" t="s">
        <v>106</v>
      </c>
      <c r="I30" s="25">
        <f>72000/12</f>
        <v>6000</v>
      </c>
      <c r="J30" s="14" t="s">
        <v>25</v>
      </c>
      <c r="K30" s="25"/>
    </row>
    <row r="31" spans="1:11">
      <c r="A31" s="8"/>
      <c r="B31" s="14" t="s">
        <v>33</v>
      </c>
      <c r="C31" s="14" t="s">
        <v>111</v>
      </c>
      <c r="D31" s="14" t="s">
        <v>28</v>
      </c>
      <c r="E31" s="14" t="s">
        <v>35</v>
      </c>
      <c r="F31" s="11" t="s">
        <v>112</v>
      </c>
      <c r="G31" s="8"/>
      <c r="H31" s="14" t="s">
        <v>106</v>
      </c>
      <c r="I31" s="25"/>
      <c r="J31" s="14" t="s">
        <v>19</v>
      </c>
      <c r="K31" s="25"/>
    </row>
    <row r="32" spans="1:11">
      <c r="A32" s="8">
        <v>12</v>
      </c>
      <c r="B32" s="9" t="s">
        <v>12</v>
      </c>
      <c r="C32" s="9" t="s">
        <v>113</v>
      </c>
      <c r="D32" s="14" t="s">
        <v>14</v>
      </c>
      <c r="E32" s="14" t="s">
        <v>15</v>
      </c>
      <c r="F32" s="11" t="s">
        <v>114</v>
      </c>
      <c r="G32" s="8" t="s">
        <v>115</v>
      </c>
      <c r="H32" s="14" t="s">
        <v>106</v>
      </c>
      <c r="I32" s="25">
        <f>72000/12</f>
        <v>6000</v>
      </c>
      <c r="J32" s="14" t="s">
        <v>25</v>
      </c>
      <c r="K32" s="25" t="s">
        <v>107</v>
      </c>
    </row>
    <row r="33" spans="1:11">
      <c r="A33" s="8"/>
      <c r="B33" s="14" t="s">
        <v>26</v>
      </c>
      <c r="C33" s="14" t="s">
        <v>116</v>
      </c>
      <c r="D33" s="14" t="s">
        <v>28</v>
      </c>
      <c r="E33" s="14" t="s">
        <v>29</v>
      </c>
      <c r="F33" s="11" t="s">
        <v>117</v>
      </c>
      <c r="G33" s="14" t="s">
        <v>118</v>
      </c>
      <c r="H33" s="14" t="s">
        <v>106</v>
      </c>
      <c r="I33" s="25">
        <f>60000/12</f>
        <v>5000</v>
      </c>
      <c r="J33" s="14" t="s">
        <v>25</v>
      </c>
      <c r="K33" s="25"/>
    </row>
    <row r="34" spans="1:11">
      <c r="A34" s="8"/>
      <c r="B34" s="14" t="s">
        <v>33</v>
      </c>
      <c r="C34" s="14" t="s">
        <v>119</v>
      </c>
      <c r="D34" s="14" t="s">
        <v>14</v>
      </c>
      <c r="E34" s="14" t="s">
        <v>35</v>
      </c>
      <c r="F34" s="11" t="s">
        <v>120</v>
      </c>
      <c r="G34" s="8"/>
      <c r="H34" s="14" t="s">
        <v>106</v>
      </c>
      <c r="I34" s="25"/>
      <c r="J34" s="14" t="s">
        <v>19</v>
      </c>
      <c r="K34" s="25"/>
    </row>
    <row r="35" spans="1:11">
      <c r="A35" s="8"/>
      <c r="B35" s="14" t="s">
        <v>58</v>
      </c>
      <c r="C35" s="14" t="s">
        <v>121</v>
      </c>
      <c r="D35" s="14" t="s">
        <v>14</v>
      </c>
      <c r="E35" s="14" t="s">
        <v>35</v>
      </c>
      <c r="F35" s="11" t="s">
        <v>122</v>
      </c>
      <c r="G35" s="8"/>
      <c r="H35" s="14" t="s">
        <v>106</v>
      </c>
      <c r="I35" s="25"/>
      <c r="J35" s="14" t="s">
        <v>19</v>
      </c>
      <c r="K35" s="25"/>
    </row>
    <row r="36" spans="1:11">
      <c r="A36" s="8">
        <v>13</v>
      </c>
      <c r="B36" s="9" t="s">
        <v>12</v>
      </c>
      <c r="C36" s="9" t="s">
        <v>123</v>
      </c>
      <c r="D36" s="14" t="s">
        <v>28</v>
      </c>
      <c r="E36" s="14" t="s">
        <v>15</v>
      </c>
      <c r="F36" s="11" t="s">
        <v>124</v>
      </c>
      <c r="G36" s="14" t="s">
        <v>125</v>
      </c>
      <c r="H36" s="14" t="s">
        <v>126</v>
      </c>
      <c r="I36" s="25">
        <f>38400/12</f>
        <v>3200</v>
      </c>
      <c r="J36" s="14" t="s">
        <v>19</v>
      </c>
      <c r="K36" s="25" t="s">
        <v>107</v>
      </c>
    </row>
    <row r="37" spans="1:11">
      <c r="A37" s="8">
        <v>14</v>
      </c>
      <c r="B37" s="9" t="s">
        <v>12</v>
      </c>
      <c r="C37" s="9" t="s">
        <v>127</v>
      </c>
      <c r="D37" s="14" t="s">
        <v>14</v>
      </c>
      <c r="E37" s="14" t="s">
        <v>15</v>
      </c>
      <c r="F37" s="11" t="s">
        <v>128</v>
      </c>
      <c r="G37" s="14" t="s">
        <v>125</v>
      </c>
      <c r="H37" s="14" t="s">
        <v>126</v>
      </c>
      <c r="I37" s="25">
        <f>42000/12</f>
        <v>3500</v>
      </c>
      <c r="J37" s="14" t="s">
        <v>19</v>
      </c>
      <c r="K37" s="25" t="s">
        <v>107</v>
      </c>
    </row>
    <row r="38" spans="1:11">
      <c r="A38" s="39">
        <v>15</v>
      </c>
      <c r="B38" s="40" t="s">
        <v>12</v>
      </c>
      <c r="C38" s="40" t="s">
        <v>129</v>
      </c>
      <c r="D38" s="41" t="s">
        <v>28</v>
      </c>
      <c r="E38" s="41" t="s">
        <v>15</v>
      </c>
      <c r="F38" s="11" t="s">
        <v>130</v>
      </c>
      <c r="G38" s="41" t="s">
        <v>131</v>
      </c>
      <c r="H38" s="41" t="s">
        <v>132</v>
      </c>
      <c r="I38" s="25">
        <f>36000/12</f>
        <v>3000</v>
      </c>
      <c r="J38" s="68" t="s">
        <v>19</v>
      </c>
      <c r="K38" s="25" t="s">
        <v>52</v>
      </c>
    </row>
    <row r="39" spans="1:11">
      <c r="A39" s="25">
        <v>16</v>
      </c>
      <c r="B39" s="42" t="s">
        <v>12</v>
      </c>
      <c r="C39" s="43" t="s">
        <v>133</v>
      </c>
      <c r="D39" s="43" t="s">
        <v>28</v>
      </c>
      <c r="E39" s="43" t="s">
        <v>15</v>
      </c>
      <c r="F39" s="11" t="s">
        <v>134</v>
      </c>
      <c r="G39" s="43" t="s">
        <v>135</v>
      </c>
      <c r="H39" s="43" t="s">
        <v>132</v>
      </c>
      <c r="I39" s="25">
        <f>18000/12</f>
        <v>1500</v>
      </c>
      <c r="J39" s="69" t="s">
        <v>25</v>
      </c>
      <c r="K39" s="25" t="s">
        <v>52</v>
      </c>
    </row>
    <row r="40" spans="1:11">
      <c r="A40" s="25"/>
      <c r="B40" s="43" t="s">
        <v>26</v>
      </c>
      <c r="C40" s="43" t="s">
        <v>136</v>
      </c>
      <c r="D40" s="43" t="s">
        <v>14</v>
      </c>
      <c r="E40" s="14" t="s">
        <v>29</v>
      </c>
      <c r="F40" s="11" t="s">
        <v>137</v>
      </c>
      <c r="G40" s="43" t="s">
        <v>135</v>
      </c>
      <c r="H40" s="43" t="s">
        <v>132</v>
      </c>
      <c r="I40" s="25">
        <f>12000/12</f>
        <v>1000</v>
      </c>
      <c r="J40" s="69" t="s">
        <v>25</v>
      </c>
      <c r="K40" s="25"/>
    </row>
    <row r="41" spans="1:11">
      <c r="A41" s="25">
        <v>17</v>
      </c>
      <c r="B41" s="44" t="s">
        <v>12</v>
      </c>
      <c r="C41" s="45" t="s">
        <v>138</v>
      </c>
      <c r="D41" s="45" t="s">
        <v>28</v>
      </c>
      <c r="E41" s="45" t="s">
        <v>15</v>
      </c>
      <c r="F41" s="11" t="s">
        <v>139</v>
      </c>
      <c r="G41" s="45" t="s">
        <v>140</v>
      </c>
      <c r="H41" s="45" t="s">
        <v>141</v>
      </c>
      <c r="I41" s="25">
        <f>31200/12</f>
        <v>2600</v>
      </c>
      <c r="J41" s="70" t="s">
        <v>25</v>
      </c>
      <c r="K41" s="25" t="s">
        <v>52</v>
      </c>
    </row>
    <row r="42" spans="1:11">
      <c r="A42" s="25"/>
      <c r="B42" s="45" t="s">
        <v>26</v>
      </c>
      <c r="C42" s="45" t="s">
        <v>142</v>
      </c>
      <c r="D42" s="45" t="s">
        <v>14</v>
      </c>
      <c r="E42" s="14" t="s">
        <v>29</v>
      </c>
      <c r="F42" s="11" t="s">
        <v>143</v>
      </c>
      <c r="G42" s="45" t="s">
        <v>144</v>
      </c>
      <c r="H42" s="45" t="s">
        <v>141</v>
      </c>
      <c r="I42" s="25">
        <f>27600/12</f>
        <v>2300</v>
      </c>
      <c r="J42" s="70" t="s">
        <v>25</v>
      </c>
      <c r="K42" s="25"/>
    </row>
    <row r="43" spans="1:11">
      <c r="A43" s="25">
        <v>18</v>
      </c>
      <c r="B43" s="46" t="s">
        <v>12</v>
      </c>
      <c r="C43" s="46" t="s">
        <v>145</v>
      </c>
      <c r="D43" s="46" t="s">
        <v>14</v>
      </c>
      <c r="E43" s="46" t="s">
        <v>15</v>
      </c>
      <c r="F43" s="11" t="s">
        <v>146</v>
      </c>
      <c r="G43" s="46"/>
      <c r="H43" s="46" t="s">
        <v>147</v>
      </c>
      <c r="I43" s="25">
        <v>1000</v>
      </c>
      <c r="J43" s="71" t="s">
        <v>25</v>
      </c>
      <c r="K43" s="25" t="s">
        <v>52</v>
      </c>
    </row>
    <row r="44" spans="1:11">
      <c r="A44" s="25"/>
      <c r="B44" s="46" t="s">
        <v>26</v>
      </c>
      <c r="C44" s="46" t="s">
        <v>148</v>
      </c>
      <c r="D44" s="46" t="s">
        <v>28</v>
      </c>
      <c r="E44" s="46" t="s">
        <v>29</v>
      </c>
      <c r="F44" s="11" t="s">
        <v>149</v>
      </c>
      <c r="G44" s="46" t="s">
        <v>150</v>
      </c>
      <c r="H44" s="46" t="s">
        <v>151</v>
      </c>
      <c r="I44" s="25">
        <v>2000</v>
      </c>
      <c r="J44" s="71" t="s">
        <v>25</v>
      </c>
      <c r="K44" s="25"/>
    </row>
    <row r="45" spans="1:11">
      <c r="A45" s="47">
        <v>19</v>
      </c>
      <c r="B45" s="48" t="s">
        <v>12</v>
      </c>
      <c r="C45" s="48" t="s">
        <v>152</v>
      </c>
      <c r="D45" s="49" t="s">
        <v>14</v>
      </c>
      <c r="E45" s="49" t="s">
        <v>15</v>
      </c>
      <c r="F45" s="11" t="s">
        <v>153</v>
      </c>
      <c r="G45" s="49" t="s">
        <v>154</v>
      </c>
      <c r="H45" s="49" t="s">
        <v>155</v>
      </c>
      <c r="I45" s="25">
        <f>36000/12</f>
        <v>3000</v>
      </c>
      <c r="J45" s="49" t="s">
        <v>19</v>
      </c>
      <c r="K45" s="25" t="s">
        <v>52</v>
      </c>
    </row>
    <row r="46" spans="1:11">
      <c r="A46" s="25">
        <v>20</v>
      </c>
      <c r="B46" s="50" t="s">
        <v>12</v>
      </c>
      <c r="C46" s="50" t="s">
        <v>156</v>
      </c>
      <c r="D46" s="51" t="s">
        <v>14</v>
      </c>
      <c r="E46" s="51" t="s">
        <v>15</v>
      </c>
      <c r="F46" s="11" t="s">
        <v>157</v>
      </c>
      <c r="G46" s="51" t="s">
        <v>158</v>
      </c>
      <c r="H46" s="51" t="s">
        <v>159</v>
      </c>
      <c r="I46" s="25">
        <f>33600/12</f>
        <v>2800</v>
      </c>
      <c r="J46" s="51" t="s">
        <v>25</v>
      </c>
      <c r="K46" s="25" t="s">
        <v>52</v>
      </c>
    </row>
    <row r="47" spans="1:11">
      <c r="A47" s="25"/>
      <c r="B47" s="51" t="s">
        <v>26</v>
      </c>
      <c r="C47" s="51" t="s">
        <v>160</v>
      </c>
      <c r="D47" s="51" t="s">
        <v>28</v>
      </c>
      <c r="E47" s="51" t="s">
        <v>29</v>
      </c>
      <c r="F47" s="11" t="s">
        <v>161</v>
      </c>
      <c r="G47" s="51" t="s">
        <v>162</v>
      </c>
      <c r="H47" s="51" t="s">
        <v>163</v>
      </c>
      <c r="I47" s="25">
        <f>36000/12</f>
        <v>3000</v>
      </c>
      <c r="J47" s="51" t="s">
        <v>25</v>
      </c>
      <c r="K47" s="25"/>
    </row>
    <row r="48" spans="1:11">
      <c r="A48" s="52">
        <v>21</v>
      </c>
      <c r="B48" s="53" t="s">
        <v>12</v>
      </c>
      <c r="C48" s="53" t="s">
        <v>164</v>
      </c>
      <c r="D48" s="52" t="s">
        <v>165</v>
      </c>
      <c r="E48" s="51" t="s">
        <v>15</v>
      </c>
      <c r="F48" s="11" t="s">
        <v>166</v>
      </c>
      <c r="G48" s="52" t="s">
        <v>167</v>
      </c>
      <c r="H48" s="52" t="s">
        <v>168</v>
      </c>
      <c r="I48" s="25">
        <f>8500/12</f>
        <v>708.333333333333</v>
      </c>
      <c r="J48" s="72" t="s">
        <v>19</v>
      </c>
      <c r="K48" s="25" t="s">
        <v>52</v>
      </c>
    </row>
    <row r="49" spans="1:11">
      <c r="A49" s="54">
        <v>22</v>
      </c>
      <c r="B49" s="50" t="s">
        <v>12</v>
      </c>
      <c r="C49" s="50" t="s">
        <v>169</v>
      </c>
      <c r="D49" s="51" t="s">
        <v>14</v>
      </c>
      <c r="E49" s="51" t="s">
        <v>15</v>
      </c>
      <c r="F49" s="11" t="s">
        <v>170</v>
      </c>
      <c r="G49" s="55" t="s">
        <v>171</v>
      </c>
      <c r="H49" s="55" t="s">
        <v>159</v>
      </c>
      <c r="I49" s="25">
        <f>36000/12</f>
        <v>3000</v>
      </c>
      <c r="J49" s="51" t="s">
        <v>19</v>
      </c>
      <c r="K49" s="25" t="s">
        <v>52</v>
      </c>
    </row>
    <row r="50" spans="1:11">
      <c r="A50" s="56">
        <v>23</v>
      </c>
      <c r="B50" s="50" t="s">
        <v>12</v>
      </c>
      <c r="C50" s="50" t="s">
        <v>172</v>
      </c>
      <c r="D50" s="51" t="s">
        <v>28</v>
      </c>
      <c r="E50" s="51" t="s">
        <v>15</v>
      </c>
      <c r="F50" s="11" t="s">
        <v>173</v>
      </c>
      <c r="G50" s="51" t="s">
        <v>174</v>
      </c>
      <c r="H50" s="51" t="s">
        <v>175</v>
      </c>
      <c r="I50" s="25">
        <f>27648/12</f>
        <v>2304</v>
      </c>
      <c r="J50" s="51" t="s">
        <v>25</v>
      </c>
      <c r="K50" s="25" t="s">
        <v>52</v>
      </c>
    </row>
    <row r="51" spans="1:11">
      <c r="A51" s="57"/>
      <c r="B51" s="51" t="s">
        <v>26</v>
      </c>
      <c r="C51" s="51" t="s">
        <v>176</v>
      </c>
      <c r="D51" s="51" t="s">
        <v>14</v>
      </c>
      <c r="E51" s="51" t="s">
        <v>29</v>
      </c>
      <c r="F51" s="11" t="s">
        <v>177</v>
      </c>
      <c r="G51" s="51" t="s">
        <v>178</v>
      </c>
      <c r="H51" s="51" t="s">
        <v>159</v>
      </c>
      <c r="I51" s="25">
        <f>28800/12</f>
        <v>2400</v>
      </c>
      <c r="J51" s="51" t="s">
        <v>25</v>
      </c>
      <c r="K51" s="25"/>
    </row>
    <row r="52" spans="1:11">
      <c r="A52" s="57">
        <v>24</v>
      </c>
      <c r="B52" s="58" t="s">
        <v>12</v>
      </c>
      <c r="C52" s="59" t="s">
        <v>179</v>
      </c>
      <c r="D52" s="58" t="s">
        <v>14</v>
      </c>
      <c r="E52" s="58" t="s">
        <v>15</v>
      </c>
      <c r="F52" s="11" t="s">
        <v>180</v>
      </c>
      <c r="G52" s="58" t="s">
        <v>125</v>
      </c>
      <c r="H52" s="58" t="s">
        <v>181</v>
      </c>
      <c r="I52" s="25">
        <f>3525</f>
        <v>3525</v>
      </c>
      <c r="J52" s="73" t="s">
        <v>19</v>
      </c>
      <c r="K52" s="25" t="s">
        <v>182</v>
      </c>
    </row>
  </sheetData>
  <mergeCells count="30">
    <mergeCell ref="A1:J1"/>
    <mergeCell ref="A2:J2"/>
    <mergeCell ref="A5:A7"/>
    <mergeCell ref="A9:A10"/>
    <mergeCell ref="A11:A14"/>
    <mergeCell ref="A15:A17"/>
    <mergeCell ref="A18:A20"/>
    <mergeCell ref="A22:A24"/>
    <mergeCell ref="A26:A28"/>
    <mergeCell ref="A29:A31"/>
    <mergeCell ref="A32:A35"/>
    <mergeCell ref="A39:A40"/>
    <mergeCell ref="A41:A42"/>
    <mergeCell ref="A43:A44"/>
    <mergeCell ref="A46:A47"/>
    <mergeCell ref="A50:A51"/>
    <mergeCell ref="K5:K7"/>
    <mergeCell ref="K9:K10"/>
    <mergeCell ref="K11:K14"/>
    <mergeCell ref="K15:K17"/>
    <mergeCell ref="K18:K20"/>
    <mergeCell ref="K22:K24"/>
    <mergeCell ref="K26:K28"/>
    <mergeCell ref="K29:K31"/>
    <mergeCell ref="K32:K35"/>
    <mergeCell ref="K39:K40"/>
    <mergeCell ref="K41:K42"/>
    <mergeCell ref="K43:K44"/>
    <mergeCell ref="K46:K47"/>
    <mergeCell ref="K50:K5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2018-08-06T01:31:43Z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