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<sst xmlns="http://schemas.openxmlformats.org/spreadsheetml/2006/main" count="182">
  <si>
    <t>西安市保障性住房（经适房）资格联审信息表第000批（原表）</t>
  </si>
  <si>
    <r>
      <rPr>
        <b/>
        <sz val="18"/>
        <rFont val="宋体"/>
        <charset val="134"/>
      </rPr>
      <t>基本信息（未央区第 145</t>
    </r>
    <r>
      <rPr>
        <b/>
        <sz val="18"/>
        <rFont val="宋体"/>
        <charset val="134"/>
      </rPr>
      <t xml:space="preserve"> 批 共 </t>
    </r>
    <r>
      <rPr>
        <b/>
        <sz val="18"/>
        <rFont val="宋体"/>
        <charset val="134"/>
      </rPr>
      <t>22</t>
    </r>
    <r>
      <rPr>
        <b/>
        <sz val="18"/>
        <rFont val="宋体"/>
        <charset val="134"/>
      </rPr>
      <t xml:space="preserve"> 户，计 4</t>
    </r>
    <r>
      <rPr>
        <b/>
        <sz val="18"/>
        <rFont val="宋体"/>
        <charset val="134"/>
      </rPr>
      <t>7</t>
    </r>
    <r>
      <rPr>
        <b/>
        <sz val="18"/>
        <rFont val="宋体"/>
        <charset val="134"/>
      </rPr>
      <t xml:space="preserve"> 人）</t>
    </r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</si>
  <si>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</si>
  <si>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</si>
  <si>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</si>
  <si>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</si>
  <si>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</si>
  <si>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</si>
  <si>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</si>
  <si>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</si>
  <si>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</si>
  <si>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</si>
  <si>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</si>
  <si>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</si>
  <si>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辛炜炜</t>
  </si>
  <si>
    <t>男</t>
  </si>
  <si>
    <t>本人</t>
  </si>
  <si>
    <t>610112****12125053</t>
  </si>
  <si>
    <t>陕西方科建设工程有限公司</t>
  </si>
  <si>
    <t>西安市未央区凤城六路55号11号楼4-1-2</t>
  </si>
  <si>
    <t>已婚</t>
  </si>
  <si>
    <t>张家堡</t>
  </si>
  <si>
    <t>成员1</t>
  </si>
  <si>
    <t>郭丹丹</t>
  </si>
  <si>
    <t>女</t>
  </si>
  <si>
    <t>配偶</t>
  </si>
  <si>
    <t>410184****02108366</t>
  </si>
  <si>
    <t>服务员</t>
  </si>
  <si>
    <t>高红景</t>
  </si>
  <si>
    <t>372923****03041497</t>
  </si>
  <si>
    <t>陕西人和数码科技有限公司</t>
  </si>
  <si>
    <t>西安市未央区草滩镇居309号</t>
  </si>
  <si>
    <t>草滩</t>
  </si>
  <si>
    <t>薛利玲</t>
  </si>
  <si>
    <t>612102****05193122</t>
  </si>
  <si>
    <t>无</t>
  </si>
  <si>
    <t>碑林区金花北路六号内1号</t>
  </si>
  <si>
    <t>成员2</t>
  </si>
  <si>
    <t>高佳依</t>
  </si>
  <si>
    <t>子女</t>
  </si>
  <si>
    <t>610112****08191540</t>
  </si>
  <si>
    <t>未婚</t>
  </si>
  <si>
    <t>李纯</t>
  </si>
  <si>
    <t>610523****12134039</t>
  </si>
  <si>
    <t>陕西日升态成建材有限公司</t>
  </si>
  <si>
    <t>未央区草滩100号</t>
  </si>
  <si>
    <t>杨洁</t>
  </si>
  <si>
    <t>610523****11034043</t>
  </si>
  <si>
    <t>陕西省大荔县户家乡高章营村</t>
  </si>
  <si>
    <t>杨紫晗</t>
  </si>
  <si>
    <t>610523****01143667</t>
  </si>
  <si>
    <t>陶骏</t>
  </si>
  <si>
    <t>610104****01132655</t>
  </si>
  <si>
    <t>西安万里出租汽车有限责任公司</t>
  </si>
  <si>
    <t>西安市未央区太华北路304号13号楼1门15号</t>
  </si>
  <si>
    <t>离异</t>
  </si>
  <si>
    <t>大明宫</t>
  </si>
  <si>
    <t>陶宸萱</t>
  </si>
  <si>
    <t>610112****05162522</t>
  </si>
  <si>
    <t>西安市未央区行知幼儿园</t>
  </si>
  <si>
    <t>张程</t>
  </si>
  <si>
    <t xml:space="preserve">本人 </t>
  </si>
  <si>
    <t>610202****10200018</t>
  </si>
  <si>
    <t>西安市未央区猫胡同烘培店</t>
  </si>
  <si>
    <t>西安市未央区二府庄1号付1号</t>
  </si>
  <si>
    <t>梁亚锋</t>
  </si>
  <si>
    <t>610521****09192270</t>
  </si>
  <si>
    <t>大唐西市酒店</t>
  </si>
  <si>
    <t>田方元</t>
  </si>
  <si>
    <t>610528****09283636</t>
  </si>
  <si>
    <t>西安核设备有限公司</t>
  </si>
  <si>
    <t>西安市未央区永信路111号4楼2单元4层1号</t>
  </si>
  <si>
    <t>谭家</t>
  </si>
  <si>
    <t>邱阳</t>
  </si>
  <si>
    <t>610424****0316232X</t>
  </si>
  <si>
    <t>无业</t>
  </si>
  <si>
    <t>陕西省富平县庄里镇谷张村田家山组</t>
  </si>
  <si>
    <t>成刚</t>
  </si>
  <si>
    <t>610221****05280013</t>
  </si>
  <si>
    <t>西安市未央区渭滨街19号17楼1单元6层1号</t>
  </si>
  <si>
    <t>刘弋爽</t>
  </si>
  <si>
    <t>610112****09122060</t>
  </si>
  <si>
    <t>成雨诺</t>
  </si>
  <si>
    <t>610112****0815204X</t>
  </si>
  <si>
    <t>成员3</t>
  </si>
  <si>
    <t>成家锐</t>
  </si>
  <si>
    <t>610112****06062039</t>
  </si>
  <si>
    <t>冯霄依</t>
  </si>
  <si>
    <t>610582****02131049</t>
  </si>
  <si>
    <t>陕西誉博信息咨询有限公司</t>
  </si>
  <si>
    <t>未央区凤城六路55号6-2-6-2</t>
  </si>
  <si>
    <t>杨小宇</t>
  </si>
  <si>
    <t>610526****07136157</t>
  </si>
  <si>
    <t>陕西兰宇工程科技有限公司</t>
  </si>
  <si>
    <t>未央区凤城六路55号职工楼</t>
  </si>
  <si>
    <t>白蕊婷</t>
  </si>
  <si>
    <t>610526****12118520</t>
  </si>
  <si>
    <t>三二三医院（现在家管小孩）</t>
  </si>
  <si>
    <t>杨泽晟</t>
  </si>
  <si>
    <t>610526****11108516</t>
  </si>
  <si>
    <t>张程利</t>
  </si>
  <si>
    <t>610424****12145269</t>
  </si>
  <si>
    <t>西安市未央区未央宫街办范北社区</t>
  </si>
  <si>
    <t>未央宫</t>
  </si>
  <si>
    <t>罗稳正</t>
  </si>
  <si>
    <t>610424****11196579</t>
  </si>
  <si>
    <t>陕西长润节能环保科技有限公司</t>
  </si>
  <si>
    <t>陕西乾县</t>
  </si>
  <si>
    <t>罗乔月</t>
  </si>
  <si>
    <t>610424****01061726</t>
  </si>
  <si>
    <t>吴美兰</t>
  </si>
  <si>
    <t>610112****02182027</t>
  </si>
  <si>
    <t>退休人员</t>
  </si>
  <si>
    <t>未央区帽耳塚58号</t>
  </si>
  <si>
    <t>吴军社</t>
  </si>
  <si>
    <t>610112****11192016</t>
  </si>
  <si>
    <t>门卫</t>
  </si>
  <si>
    <t>袁飞扬</t>
  </si>
  <si>
    <t>610481****12202613</t>
  </si>
  <si>
    <t>东鑫科技发展有限公司</t>
  </si>
  <si>
    <t>谭家派出所</t>
  </si>
  <si>
    <t>陆娟</t>
  </si>
  <si>
    <t>140602****12241023</t>
  </si>
  <si>
    <t>山西省朔州市平鲁区榆岭乡石峰村288号</t>
  </si>
  <si>
    <t>袁嘉泽</t>
  </si>
  <si>
    <t>610481****08052613</t>
  </si>
  <si>
    <t>张超</t>
  </si>
  <si>
    <t>610523****1129451X</t>
  </si>
  <si>
    <t>西安市未央区渭滨街19号19楼3单元4层2号</t>
  </si>
  <si>
    <t>王艳玲</t>
  </si>
  <si>
    <t>610523****04134847</t>
  </si>
  <si>
    <t>上海明酷</t>
  </si>
  <si>
    <t>陕西省大荔县埝桥镇高墙寨村25号</t>
  </si>
  <si>
    <t>张艺露</t>
  </si>
  <si>
    <t>610112****05082020</t>
  </si>
  <si>
    <t>娄静</t>
  </si>
  <si>
    <t>610112****06014067</t>
  </si>
  <si>
    <t>西安市未央区六村堡街道桂宫新村</t>
  </si>
  <si>
    <t>六村堡</t>
  </si>
  <si>
    <t>刘刚</t>
  </si>
  <si>
    <t>610112****04066439</t>
  </si>
  <si>
    <t>西安福华出租汽车有限公司</t>
  </si>
  <si>
    <t>西安市长安区引镇</t>
  </si>
  <si>
    <t>刘可馨</t>
  </si>
  <si>
    <t>610112****06054023</t>
  </si>
  <si>
    <t>徐金烈</t>
  </si>
  <si>
    <t>610104****10108315</t>
  </si>
  <si>
    <t>陕西天盛园林景观建设有限公司</t>
  </si>
  <si>
    <t>西安市未央区张家堡街道方新社区</t>
  </si>
  <si>
    <t>郭伟伟</t>
  </si>
  <si>
    <t>612728****04050420</t>
  </si>
  <si>
    <t>陕西省环境科学研究院</t>
  </si>
  <si>
    <t>未央人才中心</t>
  </si>
  <si>
    <t>吉喆</t>
  </si>
  <si>
    <t>610402****01040290</t>
  </si>
  <si>
    <t>西安市陇海大酒店有限公司</t>
  </si>
  <si>
    <t>北辰大道858号4栋1单元14层2号</t>
  </si>
  <si>
    <t>冯锁锁</t>
  </si>
  <si>
    <t>610425****02023941</t>
  </si>
  <si>
    <t>陕西省礼泉县南坊镇南峰村1组</t>
  </si>
  <si>
    <t>吉沐风</t>
  </si>
  <si>
    <t>610402****02120299</t>
  </si>
  <si>
    <t>乔亚俊</t>
  </si>
  <si>
    <t>610321****07104823</t>
  </si>
  <si>
    <t>西安老板厨房电器销售有限公司</t>
  </si>
  <si>
    <t>杨瑾</t>
  </si>
  <si>
    <t>610112****05042080</t>
  </si>
  <si>
    <t>盛源驾校</t>
  </si>
  <si>
    <t>刘信</t>
  </si>
  <si>
    <t>610112****12162010</t>
  </si>
  <si>
    <t>上海红星美凯龙品牌管理有限公司西安分公司</t>
  </si>
  <si>
    <t>西安市未央区渭滨街19号19楼3单元13号</t>
  </si>
  <si>
    <t>姜靖</t>
  </si>
  <si>
    <t>610102****09071622</t>
  </si>
  <si>
    <t>陕西省西安市新城区铁路北村楼房7号楼8号</t>
  </si>
  <si>
    <t>崔春霞</t>
  </si>
  <si>
    <t>612727****1023152X</t>
  </si>
  <si>
    <t>西安市未央区广安路甲1号</t>
  </si>
  <si>
    <t>辛家庙</t>
  </si>
  <si>
    <t>张存义</t>
  </si>
  <si>
    <t>612701****10251451</t>
  </si>
  <si>
    <t>陕西省榆林市榆阳文化路5号青山路社区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</si>
</sst>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29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0" borderId="0"/>
    <xf numFmtId="41" fontId="18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3" borderId="5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24" borderId="12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8" fillId="24" borderId="8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7" fillId="0" borderId="0"/>
    <xf numFmtId="0" fontId="26" fillId="0" borderId="9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0"/>
    <xf numFmtId="0" fontId="20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/>
    <xf numFmtId="0" fontId="17" fillId="0" borderId="0"/>
    <xf numFmtId="0" fontId="25" fillId="0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40" fillId="0" borderId="0"/>
  </cellStyleXfs>
  <cellXfs count="8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61" applyNumberFormat="1" applyFont="1" applyFill="1" applyBorder="1" applyAlignment="1">
      <alignment horizontal="center" vertical="center" wrapText="1"/>
    </xf>
    <xf numFmtId="0" fontId="2" fillId="2" borderId="2" xfId="161" applyNumberFormat="1" applyFont="1" applyFill="1" applyBorder="1" applyAlignment="1">
      <alignment horizontal="center" vertical="center" wrapText="1"/>
    </xf>
    <xf numFmtId="0" fontId="3" fillId="2" borderId="3" xfId="161" applyFont="1" applyFill="1" applyBorder="1" applyAlignment="1">
      <alignment horizontal="center" vertical="center" wrapText="1"/>
    </xf>
    <xf numFmtId="0" fontId="4" fillId="2" borderId="3" xfId="161" applyFont="1" applyFill="1" applyBorder="1" applyAlignment="1">
      <alignment horizontal="center" vertical="center" wrapText="1"/>
    </xf>
    <xf numFmtId="0" fontId="4" fillId="2" borderId="3" xfId="161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96" applyFont="1" applyBorder="1" applyAlignment="1">
      <alignment horizontal="center"/>
    </xf>
    <xf numFmtId="0" fontId="8" fillId="0" borderId="4" xfId="96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 wrapText="1"/>
    </xf>
    <xf numFmtId="49" fontId="10" fillId="0" borderId="4" xfId="90" applyNumberFormat="1" applyFont="1" applyBorder="1" applyAlignment="1">
      <alignment horizontal="center" vertical="center" wrapText="1"/>
    </xf>
    <xf numFmtId="49" fontId="10" fillId="0" borderId="4" xfId="7" applyNumberFormat="1" applyFont="1" applyBorder="1" applyAlignment="1">
      <alignment horizontal="center" vertical="center"/>
    </xf>
    <xf numFmtId="0" fontId="10" fillId="0" borderId="4" xfId="9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39" applyFont="1" applyBorder="1" applyAlignment="1">
      <alignment horizontal="center" vertical="center" wrapText="1"/>
    </xf>
    <xf numFmtId="49" fontId="10" fillId="0" borderId="4" xfId="92" applyNumberFormat="1" applyFont="1" applyBorder="1" applyAlignment="1">
      <alignment horizontal="center" vertical="center" wrapText="1"/>
    </xf>
    <xf numFmtId="49" fontId="10" fillId="0" borderId="4" xfId="39" applyNumberFormat="1" applyFont="1" applyBorder="1" applyAlignment="1">
      <alignment horizontal="center" vertical="center"/>
    </xf>
    <xf numFmtId="0" fontId="10" fillId="0" borderId="4" xfId="92" applyFont="1" applyBorder="1" applyAlignment="1">
      <alignment horizontal="center" vertical="center" wrapText="1"/>
    </xf>
    <xf numFmtId="0" fontId="7" fillId="0" borderId="4" xfId="107" applyFont="1" applyBorder="1" applyAlignment="1">
      <alignment horizontal="center" vertical="center"/>
    </xf>
    <xf numFmtId="0" fontId="9" fillId="0" borderId="4" xfId="107" applyFont="1" applyBorder="1" applyAlignment="1">
      <alignment horizontal="center" vertical="center"/>
    </xf>
    <xf numFmtId="0" fontId="6" fillId="0" borderId="4" xfId="72" applyFont="1" applyBorder="1" applyAlignment="1">
      <alignment horizontal="center" vertical="center"/>
    </xf>
    <xf numFmtId="0" fontId="7" fillId="0" borderId="4" xfId="72" applyFont="1" applyBorder="1" applyAlignment="1">
      <alignment horizontal="center" vertical="center"/>
    </xf>
    <xf numFmtId="0" fontId="8" fillId="0" borderId="4" xfId="95" applyFont="1" applyBorder="1" applyAlignment="1">
      <alignment horizontal="center"/>
    </xf>
    <xf numFmtId="0" fontId="6" fillId="0" borderId="4" xfId="105" applyFont="1" applyBorder="1" applyAlignment="1">
      <alignment horizontal="center"/>
    </xf>
    <xf numFmtId="0" fontId="6" fillId="0" borderId="4" xfId="105" applyFont="1" applyBorder="1" applyAlignment="1">
      <alignment horizontal="center" vertical="center"/>
    </xf>
    <xf numFmtId="0" fontId="8" fillId="0" borderId="4" xfId="105" applyFont="1" applyBorder="1" applyAlignment="1">
      <alignment horizontal="center"/>
    </xf>
    <xf numFmtId="0" fontId="6" fillId="0" borderId="4" xfId="30" applyFont="1" applyFill="1" applyBorder="1" applyAlignment="1">
      <alignment horizontal="center" vertical="center" wrapText="1"/>
    </xf>
    <xf numFmtId="0" fontId="6" fillId="0" borderId="4" xfId="150" applyFont="1" applyFill="1" applyBorder="1" applyAlignment="1">
      <alignment horizontal="center" vertical="center" wrapText="1"/>
    </xf>
    <xf numFmtId="0" fontId="6" fillId="0" borderId="4" xfId="133" applyFont="1" applyFill="1" applyBorder="1" applyAlignment="1">
      <alignment horizontal="center" vertical="center" wrapText="1"/>
    </xf>
    <xf numFmtId="0" fontId="6" fillId="0" borderId="4" xfId="135" applyFont="1" applyFill="1" applyBorder="1" applyAlignment="1">
      <alignment horizontal="center" vertical="center" wrapText="1"/>
    </xf>
    <xf numFmtId="0" fontId="11" fillId="0" borderId="4" xfId="100" applyFont="1" applyBorder="1" applyAlignment="1">
      <alignment horizontal="center" vertical="center"/>
    </xf>
    <xf numFmtId="0" fontId="6" fillId="0" borderId="4" xfId="100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/>
    </xf>
    <xf numFmtId="0" fontId="6" fillId="0" borderId="4" xfId="33" applyFont="1" applyBorder="1" applyAlignment="1">
      <alignment horizontal="center"/>
    </xf>
    <xf numFmtId="0" fontId="8" fillId="0" borderId="4" xfId="33" applyFont="1" applyBorder="1" applyAlignment="1">
      <alignment horizontal="center" wrapText="1"/>
    </xf>
    <xf numFmtId="0" fontId="6" fillId="0" borderId="4" xfId="33" applyFont="1" applyBorder="1" applyAlignment="1">
      <alignment horizontal="center" wrapText="1"/>
    </xf>
    <xf numFmtId="0" fontId="8" fillId="0" borderId="4" xfId="124" applyFont="1" applyBorder="1" applyAlignment="1">
      <alignment horizontal="center" vertical="center"/>
    </xf>
    <xf numFmtId="0" fontId="6" fillId="0" borderId="4" xfId="131" applyFont="1" applyFill="1" applyBorder="1" applyAlignment="1">
      <alignment horizontal="center" vertical="center" wrapText="1"/>
    </xf>
    <xf numFmtId="0" fontId="6" fillId="0" borderId="4" xfId="138" applyFont="1" applyFill="1" applyBorder="1" applyAlignment="1">
      <alignment horizontal="center" vertical="center" wrapText="1"/>
    </xf>
    <xf numFmtId="0" fontId="6" fillId="0" borderId="4" xfId="140" applyFont="1" applyFill="1" applyBorder="1" applyAlignment="1">
      <alignment horizontal="center" vertical="center" wrapText="1"/>
    </xf>
    <xf numFmtId="0" fontId="8" fillId="0" borderId="4" xfId="112" applyFont="1" applyBorder="1" applyAlignment="1">
      <alignment horizontal="center"/>
    </xf>
    <xf numFmtId="0" fontId="10" fillId="0" borderId="4" xfId="32" applyFont="1" applyFill="1" applyBorder="1" applyAlignment="1">
      <alignment horizontal="center" vertical="center"/>
    </xf>
    <xf numFmtId="0" fontId="10" fillId="0" borderId="4" xfId="32" applyFont="1" applyFill="1" applyBorder="1" applyAlignment="1">
      <alignment horizontal="center" vertical="center" wrapText="1"/>
    </xf>
    <xf numFmtId="0" fontId="8" fillId="0" borderId="4" xfId="125" applyFont="1" applyBorder="1" applyAlignment="1">
      <alignment horizontal="center" vertical="center"/>
    </xf>
    <xf numFmtId="0" fontId="8" fillId="0" borderId="4" xfId="125" applyFont="1" applyBorder="1" applyAlignment="1">
      <alignment horizontal="center" vertical="center" wrapText="1"/>
    </xf>
    <xf numFmtId="0" fontId="6" fillId="0" borderId="4" xfId="115" applyFont="1" applyFill="1" applyBorder="1" applyAlignment="1">
      <alignment horizontal="center" vertical="center" wrapText="1"/>
    </xf>
    <xf numFmtId="0" fontId="6" fillId="0" borderId="4" xfId="134" applyFont="1" applyFill="1" applyBorder="1" applyAlignment="1">
      <alignment horizontal="center" vertical="center" wrapText="1"/>
    </xf>
    <xf numFmtId="0" fontId="6" fillId="0" borderId="4" xfId="149" applyFont="1" applyFill="1" applyBorder="1" applyAlignment="1">
      <alignment horizontal="center" vertical="center" wrapText="1"/>
    </xf>
    <xf numFmtId="0" fontId="6" fillId="0" borderId="4" xfId="151" applyFont="1" applyFill="1" applyBorder="1" applyAlignment="1">
      <alignment horizontal="center" vertical="center" wrapText="1"/>
    </xf>
    <xf numFmtId="0" fontId="12" fillId="0" borderId="4" xfId="78" applyFont="1" applyBorder="1" applyAlignment="1">
      <alignment horizontal="center" vertical="center" wrapText="1"/>
    </xf>
    <xf numFmtId="49" fontId="13" fillId="0" borderId="4" xfId="78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/>
    <xf numFmtId="0" fontId="8" fillId="0" borderId="4" xfId="59" applyFont="1" applyFill="1" applyBorder="1" applyAlignment="1">
      <alignment horizontal="center" vertical="center"/>
    </xf>
    <xf numFmtId="0" fontId="6" fillId="0" borderId="4" xfId="59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4" xfId="137" applyFont="1" applyBorder="1" applyAlignment="1">
      <alignment horizontal="center" vertical="center"/>
    </xf>
    <xf numFmtId="0" fontId="9" fillId="0" borderId="4" xfId="109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5" applyFont="1" applyBorder="1" applyAlignment="1">
      <alignment horizontal="center"/>
    </xf>
    <xf numFmtId="0" fontId="6" fillId="0" borderId="4" xfId="152" applyFont="1" applyFill="1" applyBorder="1" applyAlignment="1">
      <alignment horizontal="center" vertical="center" wrapText="1"/>
    </xf>
    <xf numFmtId="0" fontId="6" fillId="0" borderId="4" xfId="102" applyFont="1" applyBorder="1" applyAlignment="1">
      <alignment horizontal="center" vertical="center"/>
    </xf>
    <xf numFmtId="0" fontId="8" fillId="0" borderId="4" xfId="126" applyFont="1" applyBorder="1" applyAlignment="1">
      <alignment horizontal="center" vertical="center"/>
    </xf>
    <xf numFmtId="0" fontId="10" fillId="0" borderId="4" xfId="10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6" fillId="0" borderId="4" xfId="119" applyFont="1" applyFill="1" applyBorder="1" applyAlignment="1">
      <alignment horizontal="center" vertical="center" wrapText="1"/>
    </xf>
    <xf numFmtId="0" fontId="6" fillId="0" borderId="4" xfId="136" applyFont="1" applyFill="1" applyBorder="1" applyAlignment="1">
      <alignment horizontal="center" vertical="center" wrapText="1"/>
    </xf>
    <xf numFmtId="0" fontId="6" fillId="0" borderId="4" xfId="15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4" xfId="16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</cellXfs>
  <cellStyles count="162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2 1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常规 90" xfId="29"/>
    <cellStyle name="常规 85" xfId="30"/>
    <cellStyle name="输出" xfId="31" builtinId="21"/>
    <cellStyle name="常规 31" xfId="32"/>
    <cellStyle name="常规 26" xfId="33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 2 13" xfId="39"/>
    <cellStyle name="汇总" xfId="40" builtinId="25"/>
    <cellStyle name="好" xfId="41" builtinId="26"/>
    <cellStyle name="常规 21" xfId="42"/>
    <cellStyle name="常规 16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12" xfId="75"/>
    <cellStyle name="常规 2 14" xfId="76"/>
    <cellStyle name="常规 2 15" xfId="77"/>
    <cellStyle name="常规 2 16" xfId="78"/>
    <cellStyle name="常规 2 17" xfId="79"/>
    <cellStyle name="常规 2 18" xfId="80"/>
    <cellStyle name="常规 2 2" xfId="81"/>
    <cellStyle name="常规 2 3" xfId="82"/>
    <cellStyle name="常规 2 4" xfId="83"/>
    <cellStyle name="常规 2 5" xfId="84"/>
    <cellStyle name="常规 2 6" xfId="85"/>
    <cellStyle name="常规 2 7" xfId="86"/>
    <cellStyle name="常规 2 8" xfId="87"/>
    <cellStyle name="常规 2 9" xfId="88"/>
    <cellStyle name="常规 30" xfId="89"/>
    <cellStyle name="常规 25" xfId="90"/>
    <cellStyle name="常规 32" xfId="91"/>
    <cellStyle name="常规 27" xfId="92"/>
    <cellStyle name="常规 33" xfId="93"/>
    <cellStyle name="常规 28" xfId="94"/>
    <cellStyle name="常规 34" xfId="95"/>
    <cellStyle name="常规 29" xfId="96"/>
    <cellStyle name="常规 3" xfId="97"/>
    <cellStyle name="常规 40" xfId="98"/>
    <cellStyle name="常规 35" xfId="99"/>
    <cellStyle name="常规 41" xfId="100"/>
    <cellStyle name="常规 36" xfId="101"/>
    <cellStyle name="常规 42" xfId="102"/>
    <cellStyle name="常规 37" xfId="103"/>
    <cellStyle name="常规 43" xfId="104"/>
    <cellStyle name="常规 38" xfId="105"/>
    <cellStyle name="常规 4" xfId="106"/>
    <cellStyle name="常规 50" xfId="107"/>
    <cellStyle name="常规 45" xfId="108"/>
    <cellStyle name="常规 51" xfId="109"/>
    <cellStyle name="常规 46" xfId="110"/>
    <cellStyle name="常规 52" xfId="111"/>
    <cellStyle name="常规 47" xfId="112"/>
    <cellStyle name="常规 53" xfId="113"/>
    <cellStyle name="常规 48" xfId="114"/>
    <cellStyle name="常规 54" xfId="115"/>
    <cellStyle name="常规 49" xfId="116"/>
    <cellStyle name="常规 5" xfId="117"/>
    <cellStyle name="常规 60" xfId="118"/>
    <cellStyle name="常规 55" xfId="119"/>
    <cellStyle name="常规 61" xfId="120"/>
    <cellStyle name="常规 56" xfId="121"/>
    <cellStyle name="常规 62" xfId="122"/>
    <cellStyle name="常规 57" xfId="123"/>
    <cellStyle name="常规 63" xfId="124"/>
    <cellStyle name="常规 58" xfId="125"/>
    <cellStyle name="常规 64" xfId="126"/>
    <cellStyle name="常规 59" xfId="127"/>
    <cellStyle name="常规 70" xfId="128"/>
    <cellStyle name="常规 65" xfId="129"/>
    <cellStyle name="常规 71" xfId="130"/>
    <cellStyle name="常规 66" xfId="131"/>
    <cellStyle name="常规 67" xfId="132"/>
    <cellStyle name="常规 73" xfId="133"/>
    <cellStyle name="常规 68" xfId="134"/>
    <cellStyle name="常规 74" xfId="135"/>
    <cellStyle name="常规 69" xfId="136"/>
    <cellStyle name="常规 7" xfId="137"/>
    <cellStyle name="常规 80" xfId="138"/>
    <cellStyle name="常规 75" xfId="139"/>
    <cellStyle name="常规 81" xfId="140"/>
    <cellStyle name="常规 76" xfId="141"/>
    <cellStyle name="常规 82" xfId="142"/>
    <cellStyle name="常规 77" xfId="143"/>
    <cellStyle name="常规 83" xfId="144"/>
    <cellStyle name="常规 78" xfId="145"/>
    <cellStyle name="常规 84" xfId="146"/>
    <cellStyle name="常规 79" xfId="147"/>
    <cellStyle name="常规 8" xfId="148"/>
    <cellStyle name="常规 91" xfId="149"/>
    <cellStyle name="常规 86" xfId="150"/>
    <cellStyle name="常规 92" xfId="151"/>
    <cellStyle name="常规 87" xfId="152"/>
    <cellStyle name="常规 93" xfId="153"/>
    <cellStyle name="常规 88" xfId="154"/>
    <cellStyle name="常规 94" xfId="155"/>
    <cellStyle name="常规 89" xfId="156"/>
    <cellStyle name="常规 9" xfId="157"/>
    <cellStyle name="常规 95" xfId="158"/>
    <cellStyle name="常规 96" xfId="159"/>
    <cellStyle name="常规 97" xfId="160"/>
    <cellStyle name="常规_莲湖区12批60户联审" xfId="1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G21" sqref="G21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61" t="s">
        <v>11</v>
      </c>
      <c r="K3" s="62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3" t="s">
        <v>18</v>
      </c>
      <c r="H4" s="13" t="s">
        <v>19</v>
      </c>
      <c r="I4" s="63">
        <f>27600/12</f>
        <v>2300</v>
      </c>
      <c r="J4" s="64" t="s">
        <v>20</v>
      </c>
      <c r="K4" s="65" t="s">
        <v>21</v>
      </c>
    </row>
    <row r="5" spans="1:11">
      <c r="A5" s="11"/>
      <c r="B5" s="15" t="s">
        <v>22</v>
      </c>
      <c r="C5" s="13" t="s">
        <v>23</v>
      </c>
      <c r="D5" s="13" t="s">
        <v>24</v>
      </c>
      <c r="E5" s="13" t="s">
        <v>25</v>
      </c>
      <c r="F5" s="14" t="s">
        <v>26</v>
      </c>
      <c r="G5" s="13" t="s">
        <v>27</v>
      </c>
      <c r="H5" s="13" t="s">
        <v>19</v>
      </c>
      <c r="I5" s="63">
        <f>21600/12</f>
        <v>1800</v>
      </c>
      <c r="J5" s="64" t="s">
        <v>20</v>
      </c>
      <c r="K5" s="65"/>
    </row>
    <row r="6" spans="1:11">
      <c r="A6" s="11">
        <v>2</v>
      </c>
      <c r="B6" s="12" t="s">
        <v>13</v>
      </c>
      <c r="C6" s="16" t="s">
        <v>28</v>
      </c>
      <c r="D6" s="17" t="s">
        <v>15</v>
      </c>
      <c r="E6" s="18" t="s">
        <v>16</v>
      </c>
      <c r="F6" s="14" t="s">
        <v>29</v>
      </c>
      <c r="G6" s="16" t="s">
        <v>30</v>
      </c>
      <c r="H6" s="19" t="s">
        <v>31</v>
      </c>
      <c r="I6" s="11">
        <f>65200/12</f>
        <v>5433.33333333333</v>
      </c>
      <c r="J6" s="66" t="s">
        <v>20</v>
      </c>
      <c r="K6" s="65" t="s">
        <v>32</v>
      </c>
    </row>
    <row r="7" spans="1:11">
      <c r="A7" s="11"/>
      <c r="B7" s="15" t="s">
        <v>22</v>
      </c>
      <c r="C7" s="16" t="s">
        <v>33</v>
      </c>
      <c r="D7" s="16" t="s">
        <v>24</v>
      </c>
      <c r="E7" s="17" t="s">
        <v>25</v>
      </c>
      <c r="F7" s="14" t="s">
        <v>34</v>
      </c>
      <c r="G7" s="19" t="s">
        <v>35</v>
      </c>
      <c r="H7" s="19" t="s">
        <v>36</v>
      </c>
      <c r="I7" s="11">
        <f>4000/12</f>
        <v>333.333333333333</v>
      </c>
      <c r="J7" s="66" t="s">
        <v>20</v>
      </c>
      <c r="K7" s="65"/>
    </row>
    <row r="8" spans="1:11">
      <c r="A8" s="11"/>
      <c r="B8" s="15" t="s">
        <v>37</v>
      </c>
      <c r="C8" s="16" t="s">
        <v>38</v>
      </c>
      <c r="D8" s="16" t="s">
        <v>24</v>
      </c>
      <c r="E8" s="17" t="s">
        <v>39</v>
      </c>
      <c r="F8" s="14" t="s">
        <v>40</v>
      </c>
      <c r="G8" s="19" t="s">
        <v>35</v>
      </c>
      <c r="H8" s="19" t="s">
        <v>31</v>
      </c>
      <c r="I8" s="11"/>
      <c r="J8" s="66" t="s">
        <v>41</v>
      </c>
      <c r="K8" s="65"/>
    </row>
    <row r="9" spans="1:11">
      <c r="A9" s="20">
        <v>3</v>
      </c>
      <c r="B9" s="21" t="s">
        <v>13</v>
      </c>
      <c r="C9" s="22" t="s">
        <v>42</v>
      </c>
      <c r="D9" s="23" t="s">
        <v>15</v>
      </c>
      <c r="E9" s="24" t="s">
        <v>16</v>
      </c>
      <c r="F9" s="14" t="s">
        <v>43</v>
      </c>
      <c r="G9" s="22" t="s">
        <v>44</v>
      </c>
      <c r="H9" s="25" t="s">
        <v>45</v>
      </c>
      <c r="I9" s="20">
        <f>34180/12</f>
        <v>2848.33333333333</v>
      </c>
      <c r="J9" s="66" t="s">
        <v>20</v>
      </c>
      <c r="K9" s="65" t="s">
        <v>32</v>
      </c>
    </row>
    <row r="10" spans="1:11">
      <c r="A10" s="20"/>
      <c r="B10" s="15" t="s">
        <v>22</v>
      </c>
      <c r="C10" s="22" t="s">
        <v>46</v>
      </c>
      <c r="D10" s="22" t="s">
        <v>24</v>
      </c>
      <c r="E10" s="23" t="s">
        <v>25</v>
      </c>
      <c r="F10" s="14" t="s">
        <v>47</v>
      </c>
      <c r="G10" s="22" t="s">
        <v>44</v>
      </c>
      <c r="H10" s="25" t="s">
        <v>48</v>
      </c>
      <c r="I10" s="20">
        <f>34150/12</f>
        <v>2845.83333333333</v>
      </c>
      <c r="J10" s="66" t="s">
        <v>20</v>
      </c>
      <c r="K10" s="65"/>
    </row>
    <row r="11" spans="1:11">
      <c r="A11" s="20"/>
      <c r="B11" s="15" t="s">
        <v>37</v>
      </c>
      <c r="C11" s="22" t="s">
        <v>49</v>
      </c>
      <c r="D11" s="22" t="s">
        <v>24</v>
      </c>
      <c r="E11" s="23" t="s">
        <v>39</v>
      </c>
      <c r="F11" s="14" t="s">
        <v>50</v>
      </c>
      <c r="G11" s="25" t="s">
        <v>35</v>
      </c>
      <c r="H11" s="25" t="s">
        <v>48</v>
      </c>
      <c r="I11" s="20"/>
      <c r="J11" s="66" t="s">
        <v>41</v>
      </c>
      <c r="K11" s="65"/>
    </row>
    <row r="12" s="1" customFormat="1" spans="1:11">
      <c r="A12" s="20">
        <v>4</v>
      </c>
      <c r="B12" s="21" t="s">
        <v>13</v>
      </c>
      <c r="C12" s="26" t="s">
        <v>51</v>
      </c>
      <c r="D12" s="27" t="s">
        <v>15</v>
      </c>
      <c r="E12" s="27" t="s">
        <v>16</v>
      </c>
      <c r="F12" s="14" t="s">
        <v>52</v>
      </c>
      <c r="G12" s="27" t="s">
        <v>53</v>
      </c>
      <c r="H12" s="27" t="s">
        <v>54</v>
      </c>
      <c r="I12" s="20">
        <f>42000/12</f>
        <v>3500</v>
      </c>
      <c r="J12" s="67" t="s">
        <v>55</v>
      </c>
      <c r="K12" s="68" t="s">
        <v>56</v>
      </c>
    </row>
    <row r="13" s="1" customFormat="1" spans="1:11">
      <c r="A13" s="20"/>
      <c r="B13" s="15" t="s">
        <v>22</v>
      </c>
      <c r="C13" s="27" t="s">
        <v>57</v>
      </c>
      <c r="D13" s="27" t="s">
        <v>24</v>
      </c>
      <c r="E13" s="17" t="s">
        <v>39</v>
      </c>
      <c r="F13" s="14" t="s">
        <v>58</v>
      </c>
      <c r="G13" s="27" t="s">
        <v>59</v>
      </c>
      <c r="H13" s="27" t="s">
        <v>54</v>
      </c>
      <c r="I13" s="20"/>
      <c r="J13" s="67" t="s">
        <v>41</v>
      </c>
      <c r="K13" s="68"/>
    </row>
    <row r="14" s="1" customFormat="1" spans="1:11">
      <c r="A14" s="28">
        <v>5</v>
      </c>
      <c r="B14" s="29" t="s">
        <v>13</v>
      </c>
      <c r="C14" s="30" t="s">
        <v>60</v>
      </c>
      <c r="D14" s="30" t="s">
        <v>15</v>
      </c>
      <c r="E14" s="30" t="s">
        <v>61</v>
      </c>
      <c r="F14" s="14" t="s">
        <v>62</v>
      </c>
      <c r="G14" s="30" t="s">
        <v>63</v>
      </c>
      <c r="H14" s="30" t="s">
        <v>64</v>
      </c>
      <c r="I14" s="28">
        <f>25000/12</f>
        <v>2083.33333333333</v>
      </c>
      <c r="J14" s="66" t="s">
        <v>41</v>
      </c>
      <c r="K14" s="68" t="s">
        <v>21</v>
      </c>
    </row>
    <row r="15" s="1" customFormat="1" spans="1:11">
      <c r="A15" s="20">
        <v>6</v>
      </c>
      <c r="B15" s="21" t="s">
        <v>13</v>
      </c>
      <c r="C15" s="31" t="s">
        <v>65</v>
      </c>
      <c r="D15" s="32" t="s">
        <v>15</v>
      </c>
      <c r="E15" s="31" t="s">
        <v>16</v>
      </c>
      <c r="F15" s="14" t="s">
        <v>66</v>
      </c>
      <c r="G15" s="33" t="s">
        <v>67</v>
      </c>
      <c r="H15" s="32" t="s">
        <v>64</v>
      </c>
      <c r="I15" s="20">
        <f>32400/12</f>
        <v>2700</v>
      </c>
      <c r="J15" s="69" t="s">
        <v>41</v>
      </c>
      <c r="K15" s="68" t="s">
        <v>21</v>
      </c>
    </row>
    <row r="16" s="1" customFormat="1" spans="1:11">
      <c r="A16" s="20">
        <v>7</v>
      </c>
      <c r="B16" s="21" t="s">
        <v>13</v>
      </c>
      <c r="C16" s="34" t="s">
        <v>68</v>
      </c>
      <c r="D16" s="34" t="s">
        <v>15</v>
      </c>
      <c r="E16" s="20" t="s">
        <v>16</v>
      </c>
      <c r="F16" s="14" t="s">
        <v>69</v>
      </c>
      <c r="G16" s="35" t="s">
        <v>70</v>
      </c>
      <c r="H16" s="35" t="s">
        <v>71</v>
      </c>
      <c r="I16" s="20">
        <f>52488/12</f>
        <v>4374</v>
      </c>
      <c r="J16" s="70" t="s">
        <v>20</v>
      </c>
      <c r="K16" s="65" t="s">
        <v>72</v>
      </c>
    </row>
    <row r="17" s="1" customFormat="1" spans="1:11">
      <c r="A17" s="20"/>
      <c r="B17" s="15" t="s">
        <v>22</v>
      </c>
      <c r="C17" s="34" t="s">
        <v>73</v>
      </c>
      <c r="D17" s="34" t="s">
        <v>24</v>
      </c>
      <c r="E17" s="20" t="s">
        <v>25</v>
      </c>
      <c r="F17" s="14" t="s">
        <v>74</v>
      </c>
      <c r="G17" s="35" t="s">
        <v>75</v>
      </c>
      <c r="H17" s="35" t="s">
        <v>76</v>
      </c>
      <c r="I17" s="20"/>
      <c r="J17" s="70" t="s">
        <v>20</v>
      </c>
      <c r="K17" s="65"/>
    </row>
    <row r="18" s="1" customFormat="1" spans="1:11">
      <c r="A18" s="20">
        <v>8</v>
      </c>
      <c r="B18" s="21" t="s">
        <v>13</v>
      </c>
      <c r="C18" s="36" t="s">
        <v>77</v>
      </c>
      <c r="D18" s="36" t="s">
        <v>15</v>
      </c>
      <c r="E18" s="20" t="s">
        <v>16</v>
      </c>
      <c r="F18" s="14" t="s">
        <v>78</v>
      </c>
      <c r="G18" s="37" t="s">
        <v>70</v>
      </c>
      <c r="H18" s="37" t="s">
        <v>79</v>
      </c>
      <c r="I18" s="20">
        <f>42000/12</f>
        <v>3500</v>
      </c>
      <c r="J18" s="66" t="s">
        <v>20</v>
      </c>
      <c r="K18" s="68" t="s">
        <v>72</v>
      </c>
    </row>
    <row r="19" s="1" customFormat="1" spans="1:11">
      <c r="A19" s="20"/>
      <c r="B19" s="15" t="s">
        <v>22</v>
      </c>
      <c r="C19" s="36" t="s">
        <v>80</v>
      </c>
      <c r="D19" s="36" t="s">
        <v>24</v>
      </c>
      <c r="E19" s="20" t="s">
        <v>25</v>
      </c>
      <c r="F19" s="14" t="s">
        <v>81</v>
      </c>
      <c r="G19" s="37" t="s">
        <v>70</v>
      </c>
      <c r="H19" s="37" t="s">
        <v>79</v>
      </c>
      <c r="I19" s="20">
        <f>41000/12</f>
        <v>3416.66666666667</v>
      </c>
      <c r="J19" s="66" t="s">
        <v>20</v>
      </c>
      <c r="K19" s="68"/>
    </row>
    <row r="20" s="1" customFormat="1" spans="1:11">
      <c r="A20" s="20"/>
      <c r="B20" s="15" t="s">
        <v>37</v>
      </c>
      <c r="C20" s="36" t="s">
        <v>82</v>
      </c>
      <c r="D20" s="36" t="s">
        <v>24</v>
      </c>
      <c r="E20" s="20" t="s">
        <v>39</v>
      </c>
      <c r="F20" s="14" t="s">
        <v>83</v>
      </c>
      <c r="G20" s="37"/>
      <c r="H20" s="37" t="s">
        <v>79</v>
      </c>
      <c r="I20" s="20"/>
      <c r="J20" s="66" t="s">
        <v>41</v>
      </c>
      <c r="K20" s="68"/>
    </row>
    <row r="21" s="1" customFormat="1" spans="1:11">
      <c r="A21" s="20"/>
      <c r="B21" s="15" t="s">
        <v>84</v>
      </c>
      <c r="C21" s="36" t="s">
        <v>85</v>
      </c>
      <c r="D21" s="36" t="s">
        <v>15</v>
      </c>
      <c r="E21" s="20" t="s">
        <v>39</v>
      </c>
      <c r="F21" s="14" t="s">
        <v>86</v>
      </c>
      <c r="G21" s="37"/>
      <c r="H21" s="37" t="s">
        <v>79</v>
      </c>
      <c r="I21" s="20"/>
      <c r="J21" s="66" t="s">
        <v>41</v>
      </c>
      <c r="K21" s="68"/>
    </row>
    <row r="22" spans="1:11">
      <c r="A22" s="11">
        <v>9</v>
      </c>
      <c r="B22" s="12" t="s">
        <v>13</v>
      </c>
      <c r="C22" s="38" t="s">
        <v>87</v>
      </c>
      <c r="D22" s="39" t="s">
        <v>24</v>
      </c>
      <c r="E22" s="39" t="s">
        <v>16</v>
      </c>
      <c r="F22" s="14" t="s">
        <v>88</v>
      </c>
      <c r="G22" s="39" t="s">
        <v>89</v>
      </c>
      <c r="H22" s="39" t="s">
        <v>90</v>
      </c>
      <c r="I22" s="11">
        <f>24000/12</f>
        <v>2000</v>
      </c>
      <c r="J22" s="71" t="s">
        <v>41</v>
      </c>
      <c r="K22" s="68" t="s">
        <v>21</v>
      </c>
    </row>
    <row r="23" spans="1:11">
      <c r="A23" s="11">
        <v>10</v>
      </c>
      <c r="B23" s="12" t="s">
        <v>13</v>
      </c>
      <c r="C23" s="40" t="s">
        <v>91</v>
      </c>
      <c r="D23" s="41" t="s">
        <v>15</v>
      </c>
      <c r="E23" s="41" t="s">
        <v>16</v>
      </c>
      <c r="F23" s="14" t="s">
        <v>92</v>
      </c>
      <c r="G23" s="41" t="s">
        <v>93</v>
      </c>
      <c r="H23" s="41" t="s">
        <v>94</v>
      </c>
      <c r="I23" s="11">
        <f>48000/12</f>
        <v>4000</v>
      </c>
      <c r="J23" s="66" t="s">
        <v>20</v>
      </c>
      <c r="K23" s="65" t="s">
        <v>21</v>
      </c>
    </row>
    <row r="24" spans="1:11">
      <c r="A24" s="11"/>
      <c r="B24" s="15" t="s">
        <v>22</v>
      </c>
      <c r="C24" s="41" t="s">
        <v>95</v>
      </c>
      <c r="D24" s="41" t="s">
        <v>24</v>
      </c>
      <c r="E24" s="41" t="s">
        <v>25</v>
      </c>
      <c r="F24" s="14" t="s">
        <v>96</v>
      </c>
      <c r="G24" s="42" t="s">
        <v>97</v>
      </c>
      <c r="H24" s="41" t="s">
        <v>94</v>
      </c>
      <c r="I24" s="11"/>
      <c r="J24" s="66" t="s">
        <v>20</v>
      </c>
      <c r="K24" s="65"/>
    </row>
    <row r="25" spans="1:11">
      <c r="A25" s="11"/>
      <c r="B25" s="15" t="s">
        <v>37</v>
      </c>
      <c r="C25" s="41" t="s">
        <v>98</v>
      </c>
      <c r="D25" s="41" t="s">
        <v>15</v>
      </c>
      <c r="E25" s="41" t="s">
        <v>39</v>
      </c>
      <c r="F25" s="14" t="s">
        <v>99</v>
      </c>
      <c r="G25" s="41"/>
      <c r="H25" s="41" t="s">
        <v>94</v>
      </c>
      <c r="I25" s="11"/>
      <c r="J25" s="66" t="s">
        <v>41</v>
      </c>
      <c r="K25" s="65"/>
    </row>
    <row r="26" spans="1:11">
      <c r="A26" s="11">
        <v>11</v>
      </c>
      <c r="B26" s="12" t="s">
        <v>13</v>
      </c>
      <c r="C26" s="43" t="s">
        <v>100</v>
      </c>
      <c r="D26" s="43" t="s">
        <v>24</v>
      </c>
      <c r="E26" s="43" t="s">
        <v>16</v>
      </c>
      <c r="F26" s="14" t="s">
        <v>101</v>
      </c>
      <c r="G26" s="44"/>
      <c r="H26" s="45" t="s">
        <v>102</v>
      </c>
      <c r="I26" s="11"/>
      <c r="J26" s="66" t="s">
        <v>20</v>
      </c>
      <c r="K26" s="65" t="s">
        <v>103</v>
      </c>
    </row>
    <row r="27" spans="1:11">
      <c r="A27" s="11"/>
      <c r="B27" s="15" t="s">
        <v>22</v>
      </c>
      <c r="C27" s="43" t="s">
        <v>104</v>
      </c>
      <c r="D27" s="43" t="s">
        <v>15</v>
      </c>
      <c r="E27" s="43" t="s">
        <v>25</v>
      </c>
      <c r="F27" s="14" t="s">
        <v>105</v>
      </c>
      <c r="G27" s="45" t="s">
        <v>106</v>
      </c>
      <c r="H27" s="45" t="s">
        <v>107</v>
      </c>
      <c r="I27" s="11">
        <f>50000/12</f>
        <v>4166.66666666667</v>
      </c>
      <c r="J27" s="66" t="s">
        <v>20</v>
      </c>
      <c r="K27" s="65"/>
    </row>
    <row r="28" spans="1:11">
      <c r="A28" s="11"/>
      <c r="B28" s="15" t="s">
        <v>37</v>
      </c>
      <c r="C28" s="43" t="s">
        <v>108</v>
      </c>
      <c r="D28" s="43" t="s">
        <v>24</v>
      </c>
      <c r="E28" s="43" t="s">
        <v>39</v>
      </c>
      <c r="F28" s="14" t="s">
        <v>109</v>
      </c>
      <c r="G28" s="44"/>
      <c r="H28" s="45" t="s">
        <v>102</v>
      </c>
      <c r="I28" s="11"/>
      <c r="J28" s="66" t="s">
        <v>41</v>
      </c>
      <c r="K28" s="65"/>
    </row>
    <row r="29" spans="1:11">
      <c r="A29" s="11">
        <v>12</v>
      </c>
      <c r="B29" s="12" t="s">
        <v>13</v>
      </c>
      <c r="C29" s="46" t="s">
        <v>110</v>
      </c>
      <c r="D29" s="46" t="s">
        <v>24</v>
      </c>
      <c r="E29" s="46" t="s">
        <v>16</v>
      </c>
      <c r="F29" s="14" t="s">
        <v>111</v>
      </c>
      <c r="G29" s="46" t="s">
        <v>112</v>
      </c>
      <c r="H29" s="15" t="s">
        <v>113</v>
      </c>
      <c r="I29" s="11">
        <f>18720/12</f>
        <v>1560</v>
      </c>
      <c r="J29" s="72" t="s">
        <v>20</v>
      </c>
      <c r="K29" s="65" t="s">
        <v>72</v>
      </c>
    </row>
    <row r="30" spans="1:11">
      <c r="A30" s="11"/>
      <c r="B30" s="15" t="s">
        <v>22</v>
      </c>
      <c r="C30" s="46" t="s">
        <v>114</v>
      </c>
      <c r="D30" s="46" t="s">
        <v>15</v>
      </c>
      <c r="E30" s="20" t="s">
        <v>25</v>
      </c>
      <c r="F30" s="14" t="s">
        <v>115</v>
      </c>
      <c r="G30" s="46" t="s">
        <v>116</v>
      </c>
      <c r="H30" s="15" t="s">
        <v>113</v>
      </c>
      <c r="I30" s="11">
        <f>14400/12</f>
        <v>1200</v>
      </c>
      <c r="J30" s="72" t="s">
        <v>20</v>
      </c>
      <c r="K30" s="65"/>
    </row>
    <row r="31" spans="1:11">
      <c r="A31" s="11">
        <v>13</v>
      </c>
      <c r="B31" s="12" t="s">
        <v>13</v>
      </c>
      <c r="C31" s="47" t="s">
        <v>117</v>
      </c>
      <c r="D31" s="47" t="s">
        <v>15</v>
      </c>
      <c r="E31" s="41" t="s">
        <v>16</v>
      </c>
      <c r="F31" s="14" t="s">
        <v>118</v>
      </c>
      <c r="G31" s="47" t="s">
        <v>119</v>
      </c>
      <c r="H31" s="47" t="s">
        <v>120</v>
      </c>
      <c r="I31" s="11">
        <f>45000/12</f>
        <v>3750</v>
      </c>
      <c r="J31" s="66" t="s">
        <v>20</v>
      </c>
      <c r="K31" s="65" t="s">
        <v>72</v>
      </c>
    </row>
    <row r="32" spans="1:11">
      <c r="A32" s="11"/>
      <c r="B32" s="15" t="s">
        <v>22</v>
      </c>
      <c r="C32" s="47" t="s">
        <v>121</v>
      </c>
      <c r="D32" s="47" t="s">
        <v>24</v>
      </c>
      <c r="E32" s="41" t="s">
        <v>25</v>
      </c>
      <c r="F32" s="14" t="s">
        <v>122</v>
      </c>
      <c r="G32" s="47" t="s">
        <v>35</v>
      </c>
      <c r="H32" s="47" t="s">
        <v>123</v>
      </c>
      <c r="I32" s="11"/>
      <c r="J32" s="66" t="s">
        <v>20</v>
      </c>
      <c r="K32" s="65"/>
    </row>
    <row r="33" spans="1:11">
      <c r="A33" s="11"/>
      <c r="B33" s="15" t="s">
        <v>37</v>
      </c>
      <c r="C33" s="47" t="s">
        <v>124</v>
      </c>
      <c r="D33" s="47" t="s">
        <v>15</v>
      </c>
      <c r="E33" s="41" t="s">
        <v>39</v>
      </c>
      <c r="F33" s="14" t="s">
        <v>125</v>
      </c>
      <c r="G33" s="47" t="s">
        <v>35</v>
      </c>
      <c r="H33" s="47" t="s">
        <v>120</v>
      </c>
      <c r="I33" s="11"/>
      <c r="J33" s="66" t="s">
        <v>41</v>
      </c>
      <c r="K33" s="65"/>
    </row>
    <row r="34" spans="1:11">
      <c r="A34" s="11">
        <v>14</v>
      </c>
      <c r="B34" s="12" t="s">
        <v>13</v>
      </c>
      <c r="C34" s="48" t="s">
        <v>126</v>
      </c>
      <c r="D34" s="48" t="s">
        <v>15</v>
      </c>
      <c r="E34" s="20" t="s">
        <v>16</v>
      </c>
      <c r="F34" s="14" t="s">
        <v>127</v>
      </c>
      <c r="G34" s="49" t="s">
        <v>70</v>
      </c>
      <c r="H34" s="49" t="s">
        <v>128</v>
      </c>
      <c r="I34" s="11">
        <f>30000/12</f>
        <v>2500</v>
      </c>
      <c r="J34" s="66" t="s">
        <v>20</v>
      </c>
      <c r="K34" s="65" t="s">
        <v>72</v>
      </c>
    </row>
    <row r="35" spans="1:11">
      <c r="A35" s="11"/>
      <c r="B35" s="15" t="s">
        <v>22</v>
      </c>
      <c r="C35" s="48" t="s">
        <v>129</v>
      </c>
      <c r="D35" s="48" t="s">
        <v>24</v>
      </c>
      <c r="E35" s="20" t="s">
        <v>25</v>
      </c>
      <c r="F35" s="14" t="s">
        <v>130</v>
      </c>
      <c r="G35" s="49" t="s">
        <v>131</v>
      </c>
      <c r="H35" s="49" t="s">
        <v>132</v>
      </c>
      <c r="I35" s="11">
        <f>24000/12</f>
        <v>2000</v>
      </c>
      <c r="J35" s="66" t="s">
        <v>20</v>
      </c>
      <c r="K35" s="65"/>
    </row>
    <row r="36" spans="1:11">
      <c r="A36" s="11"/>
      <c r="B36" s="15" t="s">
        <v>37</v>
      </c>
      <c r="C36" s="48" t="s">
        <v>133</v>
      </c>
      <c r="D36" s="48" t="s">
        <v>24</v>
      </c>
      <c r="E36" s="20" t="s">
        <v>39</v>
      </c>
      <c r="F36" s="14" t="s">
        <v>134</v>
      </c>
      <c r="G36" s="49"/>
      <c r="H36" s="49" t="s">
        <v>128</v>
      </c>
      <c r="I36" s="11"/>
      <c r="J36" s="66" t="s">
        <v>41</v>
      </c>
      <c r="K36" s="65"/>
    </row>
    <row r="37" spans="1:11">
      <c r="A37" s="11">
        <v>15</v>
      </c>
      <c r="B37" s="12" t="s">
        <v>13</v>
      </c>
      <c r="C37" s="12" t="s">
        <v>135</v>
      </c>
      <c r="D37" s="15" t="s">
        <v>24</v>
      </c>
      <c r="E37" s="15" t="s">
        <v>16</v>
      </c>
      <c r="F37" s="14" t="s">
        <v>136</v>
      </c>
      <c r="G37" s="11"/>
      <c r="H37" s="15" t="s">
        <v>137</v>
      </c>
      <c r="I37" s="11"/>
      <c r="J37" s="66" t="s">
        <v>20</v>
      </c>
      <c r="K37" s="65" t="s">
        <v>138</v>
      </c>
    </row>
    <row r="38" spans="1:11">
      <c r="A38" s="11"/>
      <c r="B38" s="15" t="s">
        <v>22</v>
      </c>
      <c r="C38" s="15" t="s">
        <v>139</v>
      </c>
      <c r="D38" s="15" t="s">
        <v>15</v>
      </c>
      <c r="E38" s="15" t="s">
        <v>25</v>
      </c>
      <c r="F38" s="14" t="s">
        <v>140</v>
      </c>
      <c r="G38" s="15" t="s">
        <v>141</v>
      </c>
      <c r="H38" s="15" t="s">
        <v>142</v>
      </c>
      <c r="I38" s="11">
        <f>55000/12</f>
        <v>4583.33333333333</v>
      </c>
      <c r="J38" s="66" t="s">
        <v>20</v>
      </c>
      <c r="K38" s="65"/>
    </row>
    <row r="39" spans="1:11">
      <c r="A39" s="11"/>
      <c r="B39" s="15" t="s">
        <v>37</v>
      </c>
      <c r="C39" s="15" t="s">
        <v>143</v>
      </c>
      <c r="D39" s="15" t="s">
        <v>24</v>
      </c>
      <c r="E39" s="15" t="s">
        <v>39</v>
      </c>
      <c r="F39" s="14" t="s">
        <v>144</v>
      </c>
      <c r="G39" s="11"/>
      <c r="H39" s="15" t="s">
        <v>137</v>
      </c>
      <c r="I39" s="11"/>
      <c r="J39" s="66" t="s">
        <v>41</v>
      </c>
      <c r="K39" s="65"/>
    </row>
    <row r="40" spans="1:11">
      <c r="A40" s="11">
        <v>16</v>
      </c>
      <c r="B40" s="12" t="s">
        <v>13</v>
      </c>
      <c r="C40" s="50" t="s">
        <v>145</v>
      </c>
      <c r="D40" s="50" t="s">
        <v>15</v>
      </c>
      <c r="E40" s="50" t="s">
        <v>16</v>
      </c>
      <c r="F40" s="14" t="s">
        <v>146</v>
      </c>
      <c r="G40" s="50" t="s">
        <v>147</v>
      </c>
      <c r="H40" s="50" t="s">
        <v>148</v>
      </c>
      <c r="I40" s="11">
        <f>26400/12</f>
        <v>2200</v>
      </c>
      <c r="J40" s="66" t="s">
        <v>41</v>
      </c>
      <c r="K40" s="68" t="s">
        <v>21</v>
      </c>
    </row>
    <row r="41" spans="1:11">
      <c r="A41" s="11">
        <v>17</v>
      </c>
      <c r="B41" s="12" t="s">
        <v>13</v>
      </c>
      <c r="C41" s="51" t="s">
        <v>149</v>
      </c>
      <c r="D41" s="51" t="s">
        <v>24</v>
      </c>
      <c r="E41" s="51" t="s">
        <v>16</v>
      </c>
      <c r="F41" s="14" t="s">
        <v>150</v>
      </c>
      <c r="G41" s="52" t="s">
        <v>151</v>
      </c>
      <c r="H41" s="51" t="s">
        <v>152</v>
      </c>
      <c r="I41" s="11">
        <f>24000/12</f>
        <v>2000</v>
      </c>
      <c r="J41" s="73" t="s">
        <v>55</v>
      </c>
      <c r="K41" s="74" t="s">
        <v>72</v>
      </c>
    </row>
    <row r="42" spans="1:11">
      <c r="A42" s="11">
        <v>18</v>
      </c>
      <c r="B42" s="12" t="s">
        <v>13</v>
      </c>
      <c r="C42" s="53" t="s">
        <v>153</v>
      </c>
      <c r="D42" s="53" t="s">
        <v>15</v>
      </c>
      <c r="E42" s="53" t="s">
        <v>16</v>
      </c>
      <c r="F42" s="14" t="s">
        <v>154</v>
      </c>
      <c r="G42" s="54" t="s">
        <v>155</v>
      </c>
      <c r="H42" s="54" t="s">
        <v>156</v>
      </c>
      <c r="I42" s="11">
        <f>30000/12</f>
        <v>2500</v>
      </c>
      <c r="J42" s="66" t="s">
        <v>20</v>
      </c>
      <c r="K42" s="65" t="s">
        <v>72</v>
      </c>
    </row>
    <row r="43" spans="1:11">
      <c r="A43" s="11"/>
      <c r="B43" s="15" t="s">
        <v>22</v>
      </c>
      <c r="C43" s="54" t="s">
        <v>157</v>
      </c>
      <c r="D43" s="54" t="s">
        <v>24</v>
      </c>
      <c r="E43" s="20" t="s">
        <v>25</v>
      </c>
      <c r="F43" s="14" t="s">
        <v>158</v>
      </c>
      <c r="G43" s="54"/>
      <c r="H43" s="54" t="s">
        <v>159</v>
      </c>
      <c r="I43" s="11">
        <f>24000/12</f>
        <v>2000</v>
      </c>
      <c r="J43" s="66" t="s">
        <v>20</v>
      </c>
      <c r="K43" s="65"/>
    </row>
    <row r="44" spans="1:11">
      <c r="A44" s="11"/>
      <c r="B44" s="15" t="s">
        <v>37</v>
      </c>
      <c r="C44" s="54" t="s">
        <v>160</v>
      </c>
      <c r="D44" s="54" t="s">
        <v>15</v>
      </c>
      <c r="E44" s="20" t="s">
        <v>39</v>
      </c>
      <c r="F44" s="14" t="s">
        <v>161</v>
      </c>
      <c r="G44" s="54" t="s">
        <v>35</v>
      </c>
      <c r="H44" s="54" t="s">
        <v>156</v>
      </c>
      <c r="I44" s="11"/>
      <c r="J44" s="66" t="s">
        <v>41</v>
      </c>
      <c r="K44" s="65"/>
    </row>
    <row r="45" spans="1:11">
      <c r="A45" s="11">
        <v>19</v>
      </c>
      <c r="B45" s="12" t="s">
        <v>13</v>
      </c>
      <c r="C45" s="55" t="s">
        <v>162</v>
      </c>
      <c r="D45" s="55" t="s">
        <v>24</v>
      </c>
      <c r="E45" s="55" t="s">
        <v>16</v>
      </c>
      <c r="F45" s="14" t="s">
        <v>163</v>
      </c>
      <c r="G45" s="55" t="s">
        <v>164</v>
      </c>
      <c r="H45" s="55" t="s">
        <v>120</v>
      </c>
      <c r="I45" s="11">
        <f>26400/12</f>
        <v>2200</v>
      </c>
      <c r="J45" s="75" t="s">
        <v>41</v>
      </c>
      <c r="K45" s="74" t="s">
        <v>72</v>
      </c>
    </row>
    <row r="46" spans="1:11">
      <c r="A46" s="56">
        <v>20</v>
      </c>
      <c r="B46" s="12" t="s">
        <v>13</v>
      </c>
      <c r="C46" s="56" t="s">
        <v>165</v>
      </c>
      <c r="D46" s="56" t="s">
        <v>24</v>
      </c>
      <c r="E46" s="56" t="s">
        <v>16</v>
      </c>
      <c r="F46" s="14" t="s">
        <v>166</v>
      </c>
      <c r="G46" s="56" t="s">
        <v>167</v>
      </c>
      <c r="H46" s="56" t="s">
        <v>120</v>
      </c>
      <c r="I46" s="65">
        <f>28000/12</f>
        <v>2333.33333333333</v>
      </c>
      <c r="J46" s="76" t="s">
        <v>55</v>
      </c>
      <c r="K46" s="74" t="s">
        <v>72</v>
      </c>
    </row>
    <row r="47" ht="28.5" spans="1:11">
      <c r="A47" s="57">
        <v>21</v>
      </c>
      <c r="B47" s="12" t="s">
        <v>13</v>
      </c>
      <c r="C47" s="57" t="s">
        <v>168</v>
      </c>
      <c r="D47" s="57" t="s">
        <v>15</v>
      </c>
      <c r="E47" s="53" t="s">
        <v>16</v>
      </c>
      <c r="F47" s="14" t="s">
        <v>169</v>
      </c>
      <c r="G47" s="58" t="s">
        <v>170</v>
      </c>
      <c r="H47" s="58" t="s">
        <v>171</v>
      </c>
      <c r="I47" s="65">
        <f>43200/12</f>
        <v>3600</v>
      </c>
      <c r="J47" s="77" t="s">
        <v>20</v>
      </c>
      <c r="K47" s="65" t="s">
        <v>72</v>
      </c>
    </row>
    <row r="48" spans="1:11">
      <c r="A48" s="57"/>
      <c r="B48" s="15" t="s">
        <v>22</v>
      </c>
      <c r="C48" s="57" t="s">
        <v>172</v>
      </c>
      <c r="D48" s="57" t="s">
        <v>24</v>
      </c>
      <c r="E48" s="20" t="s">
        <v>25</v>
      </c>
      <c r="F48" s="14" t="s">
        <v>173</v>
      </c>
      <c r="G48" s="58" t="s">
        <v>75</v>
      </c>
      <c r="H48" s="58" t="s">
        <v>174</v>
      </c>
      <c r="I48" s="65"/>
      <c r="J48" s="77" t="s">
        <v>20</v>
      </c>
      <c r="K48" s="65"/>
    </row>
    <row r="49" spans="1:11">
      <c r="A49" s="57">
        <v>22</v>
      </c>
      <c r="B49" s="12" t="s">
        <v>13</v>
      </c>
      <c r="C49" s="59" t="s">
        <v>175</v>
      </c>
      <c r="D49" s="59" t="s">
        <v>24</v>
      </c>
      <c r="E49" s="60" t="s">
        <v>16</v>
      </c>
      <c r="F49" s="14" t="s">
        <v>176</v>
      </c>
      <c r="G49" s="59" t="s">
        <v>35</v>
      </c>
      <c r="H49" s="59" t="s">
        <v>177</v>
      </c>
      <c r="I49" s="78">
        <v>2300</v>
      </c>
      <c r="J49" s="79" t="s">
        <v>20</v>
      </c>
      <c r="K49" s="80" t="s">
        <v>178</v>
      </c>
    </row>
    <row r="50" spans="1:11">
      <c r="A50" s="57"/>
      <c r="B50" s="15" t="s">
        <v>22</v>
      </c>
      <c r="C50" s="59" t="s">
        <v>179</v>
      </c>
      <c r="D50" s="59" t="s">
        <v>15</v>
      </c>
      <c r="E50" s="59" t="s">
        <v>25</v>
      </c>
      <c r="F50" s="14" t="s">
        <v>180</v>
      </c>
      <c r="G50" s="59" t="s">
        <v>35</v>
      </c>
      <c r="H50" s="59" t="s">
        <v>181</v>
      </c>
      <c r="I50" s="78">
        <v>2500</v>
      </c>
      <c r="J50" s="79" t="s">
        <v>20</v>
      </c>
      <c r="K50" s="78"/>
    </row>
  </sheetData>
  <mergeCells count="32">
    <mergeCell ref="A1:J1"/>
    <mergeCell ref="A2:J2"/>
    <mergeCell ref="A4:A5"/>
    <mergeCell ref="A6:A8"/>
    <mergeCell ref="A9:A11"/>
    <mergeCell ref="A12:A13"/>
    <mergeCell ref="A16:A17"/>
    <mergeCell ref="A18:A21"/>
    <mergeCell ref="A23:A25"/>
    <mergeCell ref="A26:A28"/>
    <mergeCell ref="A29:A30"/>
    <mergeCell ref="A31:A33"/>
    <mergeCell ref="A34:A36"/>
    <mergeCell ref="A37:A39"/>
    <mergeCell ref="A42:A44"/>
    <mergeCell ref="A47:A48"/>
    <mergeCell ref="A49:A50"/>
    <mergeCell ref="K4:K5"/>
    <mergeCell ref="K6:K8"/>
    <mergeCell ref="K9:K11"/>
    <mergeCell ref="K12:K13"/>
    <mergeCell ref="K16:K17"/>
    <mergeCell ref="K18:K21"/>
    <mergeCell ref="K23:K25"/>
    <mergeCell ref="K26:K28"/>
    <mergeCell ref="K29:K30"/>
    <mergeCell ref="K31:K33"/>
    <mergeCell ref="K34:K36"/>
    <mergeCell ref="K37:K39"/>
    <mergeCell ref="K42:K44"/>
    <mergeCell ref="K47:K48"/>
    <mergeCell ref="K49:K5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2018-08-06T01:33:25Z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