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<sst xmlns="http://schemas.openxmlformats.org/spreadsheetml/2006/main" count="182">
  <si>
    <t>西安市保障性住房（经适房）资格联审信息表第000批（原表）</t>
  </si>
  <si>
    <t>基本信息（未央区第 143 批 共 24 户，计 47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</si>
  <si>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</si>
  <si>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</si>
  <si>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</si>
  <si>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</si>
  <si>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</si>
  <si>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</si>
  <si>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</si>
  <si>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</si>
  <si>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</si>
  <si>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</si>
  <si>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</si>
  <si>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</si>
  <si>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林向前</t>
  </si>
  <si>
    <t>男</t>
  </si>
  <si>
    <t>本人</t>
  </si>
  <si>
    <t>622825****07060938</t>
  </si>
  <si>
    <t>广州尼尔森市场研究有限公司</t>
  </si>
  <si>
    <r>
      <rPr>
        <sz val="12"/>
        <color indexed="8"/>
        <rFont val="宋体"/>
        <charset val="134"/>
      </rPr>
      <t>西安市未央区二府庄</t>
    </r>
    <r>
      <rPr>
        <sz val="12"/>
        <color indexed="8"/>
        <rFont val="Tahoma"/>
        <charset val="129"/>
      </rPr>
      <t>1</t>
    </r>
    <r>
      <rPr>
        <sz val="12"/>
        <color indexed="8"/>
        <rFont val="宋体"/>
        <charset val="134"/>
      </rPr>
      <t>号付</t>
    </r>
    <r>
      <rPr>
        <sz val="12"/>
        <color indexed="8"/>
        <rFont val="Tahoma"/>
        <charset val="129"/>
      </rPr>
      <t>1</t>
    </r>
    <r>
      <rPr>
        <sz val="12"/>
        <color indexed="8"/>
        <rFont val="宋体"/>
        <charset val="134"/>
      </rPr>
      <t>号</t>
    </r>
  </si>
  <si>
    <t>已婚</t>
  </si>
  <si>
    <t>张家堡</t>
  </si>
  <si>
    <t>成员1</t>
  </si>
  <si>
    <t>何丽丽</t>
  </si>
  <si>
    <t>女</t>
  </si>
  <si>
    <t>配偶</t>
  </si>
  <si>
    <t>622825****08130341</t>
  </si>
  <si>
    <t>无</t>
  </si>
  <si>
    <r>
      <rPr>
        <sz val="12"/>
        <color indexed="8"/>
        <rFont val="宋体"/>
        <charset val="134"/>
      </rPr>
      <t>甘肃省正宁县永正镇东龙头行政村四组</t>
    </r>
    <r>
      <rPr>
        <sz val="12"/>
        <color indexed="8"/>
        <rFont val="Tahoma"/>
        <charset val="129"/>
      </rPr>
      <t>306</t>
    </r>
    <r>
      <rPr>
        <sz val="12"/>
        <color indexed="8"/>
        <rFont val="宋体"/>
        <charset val="134"/>
      </rPr>
      <t>号</t>
    </r>
  </si>
  <si>
    <t>周耀亮</t>
  </si>
  <si>
    <t>612430****1113251X</t>
  </si>
  <si>
    <t>陕西未来商务信息咨询服务有限公司</t>
  </si>
  <si>
    <t>西安市未央区二府庄1号付1号</t>
  </si>
  <si>
    <t>马鸾翼</t>
  </si>
  <si>
    <t>612430****09211921</t>
  </si>
  <si>
    <t>成员2</t>
  </si>
  <si>
    <t>周馨琪</t>
  </si>
  <si>
    <t>子女</t>
  </si>
  <si>
    <t>610402****1103080X</t>
  </si>
  <si>
    <t>未婚</t>
  </si>
  <si>
    <t>刘丽娟</t>
  </si>
  <si>
    <t xml:space="preserve">本人 </t>
  </si>
  <si>
    <t>610203****10104228</t>
  </si>
  <si>
    <t>西安百通玳商务信息咨询有限公司</t>
  </si>
  <si>
    <t>张威</t>
  </si>
  <si>
    <t>610525****0923525X</t>
  </si>
  <si>
    <t>张诗桐</t>
  </si>
  <si>
    <t>610112****07232549</t>
  </si>
  <si>
    <t>田聪敏</t>
  </si>
  <si>
    <t>610112****11135029</t>
  </si>
  <si>
    <t>陕西和一广告有限公司</t>
  </si>
  <si>
    <r>
      <rPr>
        <sz val="12"/>
        <color indexed="8"/>
        <rFont val="宋体"/>
        <charset val="134"/>
      </rPr>
      <t>未央区池底西村</t>
    </r>
    <r>
      <rPr>
        <sz val="12"/>
        <color indexed="8"/>
        <rFont val="Tahoma"/>
        <charset val="129"/>
      </rPr>
      <t>32</t>
    </r>
    <r>
      <rPr>
        <sz val="12"/>
        <color indexed="8"/>
        <rFont val="宋体"/>
        <charset val="134"/>
      </rPr>
      <t>号</t>
    </r>
  </si>
  <si>
    <t>离异</t>
  </si>
  <si>
    <t>李程翰</t>
  </si>
  <si>
    <t>610112****10155052</t>
  </si>
  <si>
    <r>
      <rPr>
        <sz val="12"/>
        <color indexed="8"/>
        <rFont val="宋体"/>
        <charset val="134"/>
      </rPr>
      <t>未央区池底西村</t>
    </r>
    <r>
      <rPr>
        <sz val="12"/>
        <color indexed="8"/>
        <rFont val="Tahoma"/>
        <charset val="129"/>
      </rPr>
      <t>33</t>
    </r>
    <r>
      <rPr>
        <sz val="12"/>
        <color indexed="8"/>
        <rFont val="宋体"/>
        <charset val="134"/>
      </rPr>
      <t>号</t>
    </r>
  </si>
  <si>
    <t>全骊宇</t>
  </si>
  <si>
    <t>610102****10281284</t>
  </si>
  <si>
    <t>延长石油社区</t>
  </si>
  <si>
    <t>未央区未央宫延长石油社区</t>
  </si>
  <si>
    <t>未央宫</t>
  </si>
  <si>
    <t>杨敏</t>
  </si>
  <si>
    <t>610625****0219014X</t>
  </si>
  <si>
    <t>陕西清雅生物科技有限公司</t>
  </si>
  <si>
    <t>肖乖凤</t>
  </si>
  <si>
    <t>610322****12101928</t>
  </si>
  <si>
    <t>广东康景物业服务有限公司西安分公司</t>
  </si>
  <si>
    <t>辛家庙派出所</t>
  </si>
  <si>
    <t>大明宫</t>
  </si>
  <si>
    <t>刘天良</t>
  </si>
  <si>
    <t>610322****12261911</t>
  </si>
  <si>
    <t>凤翔县公安局糜杆桥派出所</t>
  </si>
  <si>
    <t>王明娟</t>
  </si>
  <si>
    <r>
      <rPr>
        <sz val="11"/>
        <color indexed="8"/>
        <rFont val="宋体"/>
        <charset val="134"/>
      </rPr>
      <t>本人</t>
    </r>
    <r>
      <rPr>
        <sz val="11"/>
        <color indexed="8"/>
        <rFont val="Tahoma"/>
        <charset val="129"/>
      </rPr>
      <t xml:space="preserve"> </t>
    </r>
  </si>
  <si>
    <t>340826****10152260</t>
  </si>
  <si>
    <t>西安市楷模宅配家居用品有限责任公司</t>
  </si>
  <si>
    <t>李文杰</t>
  </si>
  <si>
    <t>610525****09284610</t>
  </si>
  <si>
    <t>陕西你的主意网络科技有限公司</t>
  </si>
  <si>
    <t>习田娜</t>
  </si>
  <si>
    <t>610525****08164327</t>
  </si>
  <si>
    <t>陕西省澄城县寺前镇双家坡村三组</t>
  </si>
  <si>
    <t>李沐橙</t>
  </si>
  <si>
    <t>610525****05144322</t>
  </si>
  <si>
    <t>张成德</t>
  </si>
  <si>
    <t>610112****07035032</t>
  </si>
  <si>
    <t>业务员</t>
  </si>
  <si>
    <t>陕西省西安市未央区张办张家堡15号</t>
  </si>
  <si>
    <t>温奶莉</t>
  </si>
  <si>
    <t>610203****05092246</t>
  </si>
  <si>
    <t>销售员</t>
  </si>
  <si>
    <t>铜川市耀州区锦阳路</t>
  </si>
  <si>
    <t>张鑫裕</t>
  </si>
  <si>
    <t>610203****10252213</t>
  </si>
  <si>
    <t>学生</t>
  </si>
  <si>
    <t>贺倩</t>
  </si>
  <si>
    <t>610203****02184624</t>
  </si>
  <si>
    <t>西安冠美科技有限公司葛发堂养发</t>
  </si>
  <si>
    <t>陕西省西安市未央区渭滨街383号</t>
  </si>
  <si>
    <t>徐家湾</t>
  </si>
  <si>
    <t>段雄雄</t>
  </si>
  <si>
    <t>610622****03101337</t>
  </si>
  <si>
    <t>陕西省延川县冯家坪乡</t>
  </si>
  <si>
    <t>刘峥</t>
  </si>
  <si>
    <t>610112****05222018</t>
  </si>
  <si>
    <t>中国航发西安航空发动机公司</t>
  </si>
  <si>
    <t>陕西省西安市未央区徐家湾407库</t>
  </si>
  <si>
    <t>代玉红</t>
  </si>
  <si>
    <t>610112****07262025</t>
  </si>
  <si>
    <t>未央区渭青南路47-1-4</t>
  </si>
  <si>
    <t>刘书涵</t>
  </si>
  <si>
    <t>610112****10140015</t>
  </si>
  <si>
    <t>于克友</t>
  </si>
  <si>
    <t>231005****08272533</t>
  </si>
  <si>
    <t>喷泉源骨头庄</t>
  </si>
  <si>
    <t>未央区张家堡二府庄社区</t>
  </si>
  <si>
    <t>高子翔</t>
  </si>
  <si>
    <t>610112****06305014</t>
  </si>
  <si>
    <t>西安砚柱商贸有限公司</t>
  </si>
  <si>
    <t>未央区张家堡街办文景社区</t>
  </si>
  <si>
    <t>徐宏博</t>
  </si>
  <si>
    <t>230123****04150037</t>
  </si>
  <si>
    <t>婚庆主持人</t>
  </si>
  <si>
    <t>冯利娜</t>
  </si>
  <si>
    <t>610525****03220884</t>
  </si>
  <si>
    <t>陕西苏福记酒店管理有限公司</t>
  </si>
  <si>
    <t>未央区草滩100号</t>
  </si>
  <si>
    <t>草滩</t>
  </si>
  <si>
    <t>史永斌</t>
  </si>
  <si>
    <t>610527****04046019</t>
  </si>
  <si>
    <t>陕西省渭南市史官街道东成村</t>
  </si>
  <si>
    <t>史伊涵</t>
  </si>
  <si>
    <t>610525****05030823</t>
  </si>
  <si>
    <t>成员3</t>
  </si>
  <si>
    <t>史伊豪</t>
  </si>
  <si>
    <t>610527****01075615</t>
  </si>
  <si>
    <t>胡静</t>
  </si>
  <si>
    <t>610221****02280083</t>
  </si>
  <si>
    <t>北京安必奇生物科技有限公司西安分公司</t>
  </si>
  <si>
    <t>西安市未央区凤城五路103号</t>
  </si>
  <si>
    <t>汉城</t>
  </si>
  <si>
    <t>何江华</t>
  </si>
  <si>
    <t>610221****10270810</t>
  </si>
  <si>
    <t>失业</t>
  </si>
  <si>
    <t>西安市长安南路2号付067号</t>
  </si>
  <si>
    <t>何鸿睿</t>
  </si>
  <si>
    <t>610112****06175052</t>
  </si>
  <si>
    <t>俞芳</t>
  </si>
  <si>
    <t>612422****07243226</t>
  </si>
  <si>
    <t>武功县普集高中</t>
  </si>
  <si>
    <t>席余珩</t>
  </si>
  <si>
    <t>610112****02180010</t>
  </si>
  <si>
    <t>西安电梯厂</t>
  </si>
  <si>
    <t>李春香</t>
  </si>
  <si>
    <t>610112****01290022</t>
  </si>
  <si>
    <t>退休</t>
  </si>
  <si>
    <t>王秀青</t>
  </si>
  <si>
    <t>612329****06080222</t>
  </si>
  <si>
    <t>三师学堂</t>
  </si>
  <si>
    <t>白永锋</t>
  </si>
  <si>
    <t>612731****11112631</t>
  </si>
  <si>
    <t>榆林市清涧县</t>
  </si>
  <si>
    <t>李璇</t>
  </si>
  <si>
    <t>610112****05232066</t>
  </si>
  <si>
    <t>西安市未央区天和新府社区</t>
  </si>
  <si>
    <t>西安市未央区徐家湾红旗东路</t>
  </si>
  <si>
    <t>周杨</t>
  </si>
  <si>
    <t>220283****02090331</t>
  </si>
  <si>
    <t>周晶</t>
  </si>
  <si>
    <t>140881****08040021</t>
  </si>
  <si>
    <t>开网店</t>
  </si>
  <si>
    <t>未央区徐家湾街道办事处徐家湾社区</t>
  </si>
  <si>
    <t>李振</t>
  </si>
  <si>
    <t>610112****08292012</t>
  </si>
  <si>
    <t>华恒文化旅游有限公司</t>
  </si>
  <si>
    <t>未央区徐家湾街道办事处西航社区</t>
  </si>
  <si>
    <t>赵洁</t>
  </si>
  <si>
    <t>610112****12012088</t>
  </si>
  <si>
    <t>陕西西部路桥工程有限公司</t>
  </si>
  <si>
    <t>西安市未央区育新路316楼</t>
  </si>
  <si>
    <t>王伟晨</t>
  </si>
  <si>
    <t>610112****04194031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</si>
</sst>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9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Tahoma"/>
      <charset val="129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Tahoma"/>
      <charset val="129"/>
    </font>
    <font>
      <sz val="10.5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.5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sz val="11"/>
      <name val="Tahoma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Tahoma"/>
      <charset val="129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366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8" borderId="7" applyNumberFormat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44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Protection="0">
      <alignment vertical="center"/>
    </xf>
    <xf numFmtId="0" fontId="20" fillId="0" borderId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7" fillId="16" borderId="11" applyNumberFormat="0" applyFon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41" fillId="0" borderId="9" applyNumberFormat="0" applyFill="0" applyAlignment="0" applyProtection="0">
      <alignment vertical="center"/>
    </xf>
    <xf numFmtId="0" fontId="20" fillId="0" borderId="0">
      <alignment vertical="center"/>
    </xf>
    <xf numFmtId="0" fontId="38" fillId="0" borderId="9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0" fillId="14" borderId="10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7" fillId="14" borderId="7" applyNumberFormat="0" applyAlignment="0" applyProtection="0">
      <alignment vertical="center"/>
    </xf>
    <xf numFmtId="0" fontId="20" fillId="0" borderId="0">
      <alignment vertical="center"/>
    </xf>
    <xf numFmtId="0" fontId="30" fillId="5" borderId="5" applyNumberFormat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4" fillId="0" borderId="12" applyNumberFormat="0" applyFill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8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29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1" fillId="0" borderId="0"/>
    <xf numFmtId="0" fontId="26" fillId="0" borderId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9" borderId="0" applyNumberFormat="0" applyBorder="0" applyAlignment="0" applyProtection="0">
      <alignment vertical="center"/>
    </xf>
    <xf numFmtId="0" fontId="11" fillId="0" borderId="0"/>
    <xf numFmtId="0" fontId="20" fillId="0" borderId="0">
      <alignment vertical="center"/>
    </xf>
    <xf numFmtId="0" fontId="28" fillId="27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39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11" fillId="0" borderId="0">
      <alignment vertical="center"/>
    </xf>
    <xf numFmtId="0" fontId="39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39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39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11" fillId="0" borderId="0"/>
    <xf numFmtId="0" fontId="26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11" fillId="0" borderId="0"/>
    <xf numFmtId="0" fontId="26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11" fillId="0" borderId="0"/>
    <xf numFmtId="0" fontId="39" fillId="0" borderId="0" applyProtection="0">
      <alignment vertical="center"/>
    </xf>
    <xf numFmtId="0" fontId="11" fillId="0" borderId="0"/>
    <xf numFmtId="0" fontId="11" fillId="0" borderId="0"/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11" fillId="0" borderId="0"/>
    <xf numFmtId="0" fontId="11" fillId="0" borderId="0"/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39" fillId="0" borderId="0" applyProtection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11" fillId="0" borderId="0"/>
    <xf numFmtId="0" fontId="26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11" fillId="0" borderId="0"/>
    <xf numFmtId="0" fontId="26" fillId="0" borderId="0" applyProtection="0">
      <alignment vertical="center"/>
    </xf>
    <xf numFmtId="0" fontId="11" fillId="0" borderId="0"/>
    <xf numFmtId="0" fontId="26" fillId="0" borderId="0" applyProtection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6" fillId="0" borderId="0" applyProtection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1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6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8" fillId="0" borderId="0"/>
  </cellStyleXfs>
  <cellXfs count="126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365" applyNumberFormat="1" applyFont="1" applyFill="1" applyBorder="1" applyAlignment="1">
      <alignment horizontal="center" vertical="center" wrapText="1"/>
    </xf>
    <xf numFmtId="0" fontId="2" fillId="2" borderId="2" xfId="365" applyNumberFormat="1" applyFont="1" applyFill="1" applyBorder="1" applyAlignment="1">
      <alignment horizontal="center" vertical="center" wrapText="1"/>
    </xf>
    <xf numFmtId="0" fontId="3" fillId="2" borderId="3" xfId="365" applyFont="1" applyFill="1" applyBorder="1" applyAlignment="1">
      <alignment horizontal="center" vertical="center" wrapText="1"/>
    </xf>
    <xf numFmtId="0" fontId="4" fillId="2" borderId="3" xfId="365" applyFont="1" applyFill="1" applyBorder="1" applyAlignment="1">
      <alignment horizontal="center" vertical="center" wrapText="1"/>
    </xf>
    <xf numFmtId="0" fontId="4" fillId="2" borderId="3" xfId="365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210" applyFont="1" applyBorder="1" applyAlignment="1">
      <alignment horizontal="center"/>
    </xf>
    <xf numFmtId="0" fontId="9" fillId="0" borderId="4" xfId="210" applyNumberFormat="1" applyFont="1" applyBorder="1" applyAlignment="1">
      <alignment horizontal="center"/>
    </xf>
    <xf numFmtId="49" fontId="8" fillId="0" borderId="4" xfId="210" applyNumberFormat="1" applyFont="1" applyBorder="1" applyAlignment="1">
      <alignment horizontal="center"/>
    </xf>
    <xf numFmtId="49" fontId="9" fillId="0" borderId="4" xfId="210" applyNumberFormat="1" applyFont="1" applyBorder="1" applyAlignment="1">
      <alignment horizontal="center"/>
    </xf>
    <xf numFmtId="49" fontId="9" fillId="0" borderId="4" xfId="26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9" fillId="0" borderId="4" xfId="250" applyNumberFormat="1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/>
    </xf>
    <xf numFmtId="49" fontId="8" fillId="0" borderId="4" xfId="4" applyNumberFormat="1" applyFont="1" applyBorder="1" applyAlignment="1">
      <alignment horizontal="center"/>
    </xf>
    <xf numFmtId="49" fontId="9" fillId="0" borderId="4" xfId="4" applyNumberFormat="1" applyFont="1" applyBorder="1" applyAlignment="1">
      <alignment horizontal="center"/>
    </xf>
    <xf numFmtId="49" fontId="10" fillId="0" borderId="4" xfId="4" applyNumberFormat="1" applyFont="1" applyBorder="1" applyAlignment="1">
      <alignment horizontal="center"/>
    </xf>
    <xf numFmtId="0" fontId="6" fillId="0" borderId="4" xfId="142" applyFont="1" applyBorder="1" applyAlignment="1">
      <alignment horizontal="center" vertical="center"/>
    </xf>
    <xf numFmtId="0" fontId="7" fillId="0" borderId="4" xfId="142" applyFont="1" applyBorder="1" applyAlignment="1">
      <alignment horizontal="center" vertical="center"/>
    </xf>
    <xf numFmtId="0" fontId="11" fillId="0" borderId="4" xfId="153" applyFont="1" applyBorder="1" applyAlignment="1">
      <alignment horizontal="center" vertical="center"/>
    </xf>
    <xf numFmtId="49" fontId="9" fillId="0" borderId="4" xfId="236" applyNumberFormat="1" applyFont="1" applyBorder="1" applyAlignment="1">
      <alignment horizontal="center" vertical="center" wrapText="1"/>
    </xf>
    <xf numFmtId="0" fontId="12" fillId="0" borderId="4" xfId="255" applyFont="1" applyFill="1" applyBorder="1" applyAlignment="1">
      <alignment horizontal="center" vertical="center" wrapText="1"/>
    </xf>
    <xf numFmtId="0" fontId="12" fillId="0" borderId="4" xfId="364" applyNumberFormat="1" applyFont="1" applyFill="1" applyBorder="1" applyAlignment="1">
      <alignment horizontal="center" vertical="center" wrapText="1"/>
    </xf>
    <xf numFmtId="0" fontId="6" fillId="0" borderId="4" xfId="363" applyNumberFormat="1" applyFont="1" applyFill="1" applyBorder="1" applyAlignment="1">
      <alignment horizontal="center" vertical="center" wrapText="1"/>
    </xf>
    <xf numFmtId="0" fontId="6" fillId="0" borderId="4" xfId="364" applyNumberFormat="1" applyFont="1" applyFill="1" applyBorder="1" applyAlignment="1">
      <alignment horizontal="center" vertical="center"/>
    </xf>
    <xf numFmtId="0" fontId="6" fillId="0" borderId="4" xfId="364" applyNumberFormat="1" applyFont="1" applyFill="1" applyBorder="1" applyAlignment="1">
      <alignment horizontal="center" vertical="center" wrapText="1"/>
    </xf>
    <xf numFmtId="49" fontId="12" fillId="0" borderId="4" xfId="255" applyNumberFormat="1" applyFont="1" applyFill="1" applyBorder="1" applyAlignment="1">
      <alignment horizontal="center" vertical="center"/>
    </xf>
    <xf numFmtId="49" fontId="6" fillId="0" borderId="4" xfId="364" applyNumberFormat="1" applyFont="1" applyFill="1" applyBorder="1" applyAlignment="1">
      <alignment horizontal="center" vertical="center" wrapText="1"/>
    </xf>
    <xf numFmtId="0" fontId="8" fillId="0" borderId="4" xfId="49" applyFont="1" applyBorder="1" applyAlignment="1">
      <alignment horizontal="center"/>
    </xf>
    <xf numFmtId="49" fontId="8" fillId="0" borderId="4" xfId="49" applyNumberFormat="1" applyFont="1" applyBorder="1" applyAlignment="1">
      <alignment horizontal="center"/>
    </xf>
    <xf numFmtId="49" fontId="9" fillId="0" borderId="4" xfId="49" applyNumberFormat="1" applyFont="1" applyBorder="1" applyAlignment="1">
      <alignment horizontal="center"/>
    </xf>
    <xf numFmtId="49" fontId="9" fillId="0" borderId="4" xfId="261" applyNumberFormat="1" applyFont="1" applyBorder="1" applyAlignment="1">
      <alignment horizontal="center" vertical="center"/>
    </xf>
    <xf numFmtId="49" fontId="10" fillId="0" borderId="4" xfId="261" applyNumberFormat="1" applyFont="1" applyBorder="1" applyAlignment="1">
      <alignment horizontal="center"/>
    </xf>
    <xf numFmtId="49" fontId="13" fillId="0" borderId="4" xfId="261" applyNumberFormat="1" applyFont="1" applyBorder="1" applyAlignment="1">
      <alignment horizontal="center"/>
    </xf>
    <xf numFmtId="0" fontId="9" fillId="0" borderId="4" xfId="187" applyFont="1" applyBorder="1" applyAlignment="1" applyProtection="1">
      <alignment horizontal="center" vertical="center"/>
    </xf>
    <xf numFmtId="0" fontId="9" fillId="0" borderId="4" xfId="187" applyFont="1" applyBorder="1" applyAlignment="1" applyProtection="1">
      <alignment horizontal="center" vertical="center" wrapText="1"/>
    </xf>
    <xf numFmtId="0" fontId="14" fillId="0" borderId="4" xfId="114" applyFont="1" applyFill="1" applyBorder="1" applyAlignment="1">
      <alignment horizontal="center" vertical="center"/>
    </xf>
    <xf numFmtId="0" fontId="15" fillId="0" borderId="4" xfId="270" applyFont="1" applyFill="1" applyBorder="1" applyAlignment="1">
      <alignment horizontal="center" vertical="center"/>
    </xf>
    <xf numFmtId="0" fontId="16" fillId="0" borderId="4" xfId="114" applyFont="1" applyFill="1" applyBorder="1" applyAlignment="1">
      <alignment horizontal="center" vertical="center"/>
    </xf>
    <xf numFmtId="0" fontId="17" fillId="0" borderId="4" xfId="114" applyFont="1" applyFill="1" applyBorder="1" applyAlignment="1">
      <alignment horizontal="center" vertical="center"/>
    </xf>
    <xf numFmtId="0" fontId="11" fillId="0" borderId="4" xfId="114" applyFont="1" applyFill="1" applyBorder="1" applyAlignment="1">
      <alignment horizontal="center" vertical="center"/>
    </xf>
    <xf numFmtId="0" fontId="18" fillId="0" borderId="4" xfId="114" applyFont="1" applyFill="1" applyBorder="1" applyAlignment="1">
      <alignment horizontal="center" vertical="center"/>
    </xf>
    <xf numFmtId="0" fontId="19" fillId="0" borderId="4" xfId="114" applyFont="1" applyFill="1" applyBorder="1" applyAlignment="1">
      <alignment horizontal="center" vertical="center"/>
    </xf>
    <xf numFmtId="0" fontId="14" fillId="0" borderId="4" xfId="106" applyFont="1" applyFill="1" applyBorder="1" applyAlignment="1">
      <alignment horizontal="center" vertical="center"/>
    </xf>
    <xf numFmtId="0" fontId="16" fillId="0" borderId="4" xfId="106" applyFont="1" applyFill="1" applyBorder="1" applyAlignment="1">
      <alignment horizontal="center" vertical="center"/>
    </xf>
    <xf numFmtId="0" fontId="17" fillId="0" borderId="4" xfId="106" applyFont="1" applyFill="1" applyBorder="1" applyAlignment="1">
      <alignment horizontal="center" vertical="center"/>
    </xf>
    <xf numFmtId="0" fontId="11" fillId="0" borderId="4" xfId="106" applyFont="1" applyFill="1" applyBorder="1" applyAlignment="1">
      <alignment horizontal="center" vertical="center"/>
    </xf>
    <xf numFmtId="0" fontId="18" fillId="0" borderId="4" xfId="106" applyFont="1" applyFill="1" applyBorder="1" applyAlignment="1">
      <alignment horizontal="center" vertical="center"/>
    </xf>
    <xf numFmtId="0" fontId="15" fillId="0" borderId="4" xfId="106" applyFont="1" applyFill="1" applyBorder="1" applyAlignment="1">
      <alignment horizontal="center" vertical="center"/>
    </xf>
    <xf numFmtId="0" fontId="19" fillId="0" borderId="4" xfId="106" applyFont="1" applyFill="1" applyBorder="1" applyAlignment="1">
      <alignment horizontal="center" vertical="center"/>
    </xf>
    <xf numFmtId="0" fontId="20" fillId="0" borderId="4" xfId="106" applyFont="1" applyBorder="1" applyAlignment="1">
      <alignment horizontal="center" vertical="center"/>
    </xf>
    <xf numFmtId="0" fontId="8" fillId="0" borderId="4" xfId="254" applyFont="1" applyBorder="1" applyAlignment="1">
      <alignment horizontal="center"/>
    </xf>
    <xf numFmtId="49" fontId="8" fillId="0" borderId="4" xfId="254" applyNumberFormat="1" applyFont="1" applyBorder="1" applyAlignment="1">
      <alignment horizontal="center"/>
    </xf>
    <xf numFmtId="49" fontId="9" fillId="0" borderId="4" xfId="254" applyNumberFormat="1" applyFont="1" applyBorder="1" applyAlignment="1">
      <alignment horizontal="center"/>
    </xf>
    <xf numFmtId="0" fontId="8" fillId="0" borderId="4" xfId="314" applyFont="1" applyBorder="1" applyAlignment="1">
      <alignment horizontal="center"/>
    </xf>
    <xf numFmtId="49" fontId="8" fillId="0" borderId="4" xfId="314" applyNumberFormat="1" applyFont="1" applyBorder="1" applyAlignment="1">
      <alignment horizontal="center"/>
    </xf>
    <xf numFmtId="49" fontId="9" fillId="0" borderId="4" xfId="314" applyNumberFormat="1" applyFont="1" applyBorder="1" applyAlignment="1">
      <alignment horizontal="center"/>
    </xf>
    <xf numFmtId="0" fontId="14" fillId="0" borderId="4" xfId="46" applyFont="1" applyFill="1" applyBorder="1" applyAlignment="1">
      <alignment horizontal="center" vertical="center"/>
    </xf>
    <xf numFmtId="0" fontId="16" fillId="0" borderId="4" xfId="46" applyFont="1" applyFill="1" applyBorder="1" applyAlignment="1">
      <alignment horizontal="center" vertical="center"/>
    </xf>
    <xf numFmtId="0" fontId="17" fillId="0" borderId="4" xfId="46" applyFont="1" applyFill="1" applyBorder="1" applyAlignment="1">
      <alignment horizontal="center" vertical="center"/>
    </xf>
    <xf numFmtId="49" fontId="12" fillId="0" borderId="4" xfId="238" applyNumberFormat="1" applyFont="1" applyBorder="1" applyAlignment="1">
      <alignment horizontal="center" vertical="center" wrapText="1"/>
    </xf>
    <xf numFmtId="0" fontId="12" fillId="0" borderId="4" xfId="238" applyFont="1" applyBorder="1" applyAlignment="1">
      <alignment horizontal="center" vertical="center" wrapText="1"/>
    </xf>
    <xf numFmtId="0" fontId="12" fillId="0" borderId="4" xfId="9" applyFont="1" applyFill="1" applyBorder="1" applyAlignment="1">
      <alignment horizontal="center" vertical="center"/>
    </xf>
    <xf numFmtId="0" fontId="6" fillId="0" borderId="4" xfId="9" applyFont="1" applyFill="1" applyBorder="1" applyAlignment="1">
      <alignment horizontal="center" vertical="center"/>
    </xf>
    <xf numFmtId="0" fontId="12" fillId="0" borderId="4" xfId="24" applyFont="1" applyFill="1" applyBorder="1" applyAlignment="1">
      <alignment horizontal="center" vertical="center" wrapText="1"/>
    </xf>
    <xf numFmtId="0" fontId="6" fillId="0" borderId="4" xfId="24" applyFont="1" applyFill="1" applyBorder="1" applyAlignment="1">
      <alignment horizontal="center" vertical="center"/>
    </xf>
    <xf numFmtId="0" fontId="12" fillId="2" borderId="4" xfId="24" applyFont="1" applyFill="1" applyBorder="1" applyAlignment="1">
      <alignment horizontal="center" vertical="center"/>
    </xf>
    <xf numFmtId="0" fontId="11" fillId="0" borderId="4" xfId="119" applyFont="1" applyFill="1" applyBorder="1" applyAlignment="1">
      <alignment horizontal="center" vertical="center"/>
    </xf>
    <xf numFmtId="0" fontId="14" fillId="0" borderId="4" xfId="119" applyFont="1" applyFill="1" applyBorder="1" applyAlignment="1">
      <alignment horizontal="center" vertical="center"/>
    </xf>
    <xf numFmtId="0" fontId="16" fillId="0" borderId="4" xfId="119" applyFont="1" applyFill="1" applyBorder="1" applyAlignment="1">
      <alignment horizontal="center" vertical="center"/>
    </xf>
    <xf numFmtId="0" fontId="17" fillId="0" borderId="4" xfId="119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14" fillId="0" borderId="4" xfId="117" applyFont="1" applyFill="1" applyBorder="1" applyAlignment="1">
      <alignment horizontal="center" vertical="center"/>
    </xf>
    <xf numFmtId="0" fontId="16" fillId="0" borderId="4" xfId="117" applyFont="1" applyFill="1" applyBorder="1" applyAlignment="1">
      <alignment horizontal="center" vertical="center"/>
    </xf>
    <xf numFmtId="0" fontId="17" fillId="0" borderId="4" xfId="117" applyFont="1" applyFill="1" applyBorder="1" applyAlignment="1">
      <alignment horizontal="center" vertical="center"/>
    </xf>
    <xf numFmtId="0" fontId="14" fillId="0" borderId="4" xfId="121" applyFont="1" applyFill="1" applyBorder="1" applyAlignment="1">
      <alignment horizontal="center" vertical="center"/>
    </xf>
    <xf numFmtId="0" fontId="16" fillId="0" borderId="4" xfId="121" applyFont="1" applyFill="1" applyBorder="1" applyAlignment="1">
      <alignment horizontal="center" vertical="center"/>
    </xf>
    <xf numFmtId="0" fontId="17" fillId="0" borderId="4" xfId="121" applyFont="1" applyFill="1" applyBorder="1" applyAlignment="1">
      <alignment horizontal="center" vertical="center"/>
    </xf>
    <xf numFmtId="0" fontId="11" fillId="0" borderId="4" xfId="121" applyFont="1" applyFill="1" applyBorder="1" applyAlignment="1">
      <alignment horizontal="center" vertical="center"/>
    </xf>
    <xf numFmtId="0" fontId="18" fillId="0" borderId="4" xfId="121" applyFont="1" applyFill="1" applyBorder="1" applyAlignment="1">
      <alignment horizontal="center" vertical="center"/>
    </xf>
    <xf numFmtId="0" fontId="15" fillId="0" borderId="4" xfId="121" applyFont="1" applyFill="1" applyBorder="1" applyAlignment="1">
      <alignment horizontal="center" vertical="center"/>
    </xf>
    <xf numFmtId="0" fontId="19" fillId="0" borderId="4" xfId="121" applyFont="1" applyFill="1" applyBorder="1" applyAlignment="1">
      <alignment horizontal="center" vertical="center"/>
    </xf>
    <xf numFmtId="0" fontId="14" fillId="0" borderId="4" xfId="34" applyFont="1" applyFill="1" applyBorder="1" applyAlignment="1">
      <alignment horizontal="center" vertical="center"/>
    </xf>
    <xf numFmtId="0" fontId="16" fillId="0" borderId="4" xfId="34" applyFont="1" applyFill="1" applyBorder="1" applyAlignment="1">
      <alignment horizontal="center" vertical="center" wrapText="1"/>
    </xf>
    <xf numFmtId="0" fontId="17" fillId="0" borderId="4" xfId="34" applyFont="1" applyFill="1" applyBorder="1" applyAlignment="1">
      <alignment horizontal="center" vertical="center"/>
    </xf>
    <xf numFmtId="0" fontId="11" fillId="0" borderId="4" xfId="34" applyFont="1" applyFill="1" applyBorder="1" applyAlignment="1">
      <alignment horizontal="center" vertical="center"/>
    </xf>
    <xf numFmtId="0" fontId="18" fillId="0" borderId="4" xfId="34" applyFont="1" applyFill="1" applyBorder="1" applyAlignment="1">
      <alignment horizontal="center" vertical="center"/>
    </xf>
    <xf numFmtId="0" fontId="15" fillId="0" borderId="4" xfId="34" applyFont="1" applyFill="1" applyBorder="1" applyAlignment="1">
      <alignment horizontal="center" vertical="center"/>
    </xf>
    <xf numFmtId="0" fontId="11" fillId="0" borderId="4" xfId="122" applyFont="1" applyFill="1" applyBorder="1" applyAlignment="1">
      <alignment horizontal="center" vertical="center"/>
    </xf>
    <xf numFmtId="0" fontId="14" fillId="0" borderId="4" xfId="122" applyFont="1" applyFill="1" applyBorder="1" applyAlignment="1">
      <alignment horizontal="center" vertical="center"/>
    </xf>
    <xf numFmtId="0" fontId="16" fillId="0" borderId="4" xfId="122" applyFont="1" applyFill="1" applyBorder="1" applyAlignment="1">
      <alignment horizontal="center" vertical="center"/>
    </xf>
    <xf numFmtId="0" fontId="19" fillId="0" borderId="4" xfId="122" applyFont="1" applyFill="1" applyBorder="1" applyAlignment="1">
      <alignment horizontal="center" vertical="center"/>
    </xf>
    <xf numFmtId="0" fontId="14" fillId="0" borderId="4" xfId="127" applyFont="1" applyFill="1" applyBorder="1" applyAlignment="1">
      <alignment horizontal="center" vertical="center"/>
    </xf>
    <xf numFmtId="0" fontId="16" fillId="0" borderId="4" xfId="127" applyFont="1" applyFill="1" applyBorder="1" applyAlignment="1">
      <alignment horizontal="center" vertical="center"/>
    </xf>
    <xf numFmtId="0" fontId="19" fillId="0" borderId="4" xfId="127" applyFont="1" applyFill="1" applyBorder="1" applyAlignment="1">
      <alignment horizontal="center" vertical="center"/>
    </xf>
    <xf numFmtId="0" fontId="14" fillId="0" borderId="4" xfId="132" applyFont="1" applyFill="1" applyBorder="1" applyAlignment="1">
      <alignment horizontal="center" vertical="center"/>
    </xf>
    <xf numFmtId="0" fontId="16" fillId="0" borderId="4" xfId="132" applyFont="1" applyFill="1" applyBorder="1" applyAlignment="1">
      <alignment horizontal="center" vertical="center"/>
    </xf>
    <xf numFmtId="0" fontId="17" fillId="0" borderId="4" xfId="132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/>
    <xf numFmtId="0" fontId="0" fillId="0" borderId="4" xfId="84" applyFont="1" applyFill="1" applyBorder="1" applyAlignment="1">
      <alignment horizontal="center" vertical="center"/>
    </xf>
    <xf numFmtId="0" fontId="8" fillId="0" borderId="4" xfId="84" applyFont="1" applyBorder="1" applyAlignment="1">
      <alignment horizontal="center"/>
    </xf>
    <xf numFmtId="0" fontId="23" fillId="0" borderId="4" xfId="338" applyFont="1" applyBorder="1" applyAlignment="1">
      <alignment horizontal="center" vertical="center"/>
    </xf>
    <xf numFmtId="49" fontId="9" fillId="0" borderId="4" xfId="302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9" fillId="0" borderId="4" xfId="48" applyNumberFormat="1" applyFont="1" applyBorder="1" applyAlignment="1">
      <alignment horizontal="center" vertical="center" wrapText="1"/>
    </xf>
    <xf numFmtId="49" fontId="12" fillId="0" borderId="4" xfId="5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8" fillId="0" borderId="4" xfId="251" applyNumberFormat="1" applyFont="1" applyBorder="1" applyAlignment="1">
      <alignment horizontal="center"/>
    </xf>
    <xf numFmtId="49" fontId="9" fillId="0" borderId="4" xfId="286" applyNumberFormat="1" applyFont="1" applyBorder="1" applyAlignment="1">
      <alignment horizontal="center" vertical="center"/>
    </xf>
    <xf numFmtId="49" fontId="8" fillId="0" borderId="4" xfId="209" applyNumberFormat="1" applyFont="1" applyBorder="1" applyAlignment="1">
      <alignment horizontal="center"/>
    </xf>
    <xf numFmtId="49" fontId="8" fillId="0" borderId="4" xfId="316" applyNumberFormat="1" applyFont="1" applyBorder="1" applyAlignment="1">
      <alignment horizontal="center"/>
    </xf>
    <xf numFmtId="0" fontId="11" fillId="0" borderId="4" xfId="270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12" fillId="0" borderId="4" xfId="338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7" fillId="0" borderId="4" xfId="342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</cellXfs>
  <cellStyles count="366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3 14" xfId="7"/>
    <cellStyle name="常规 4 6" xfId="8"/>
    <cellStyle name="常规 101" xfId="9"/>
    <cellStyle name="常规 2 31" xfId="10"/>
    <cellStyle name="常规 2 26" xfId="11"/>
    <cellStyle name="千位分隔[0]" xfId="12" builtinId="6"/>
    <cellStyle name="常规 114" xfId="13"/>
    <cellStyle name="常规 109" xfId="14"/>
    <cellStyle name="常规 31 2" xfId="15"/>
    <cellStyle name="常规 26 2" xfId="16"/>
    <cellStyle name="40% - 强调文字颜色 3" xfId="17" builtinId="39"/>
    <cellStyle name="差" xfId="18" builtinId="27"/>
    <cellStyle name="千位分隔" xfId="19" builtinId="3"/>
    <cellStyle name="60% - 强调文字颜色 3" xfId="20" builtinId="40"/>
    <cellStyle name="超链接" xfId="21" builtinId="8"/>
    <cellStyle name="百分比" xfId="22" builtinId="5"/>
    <cellStyle name="常规 4 7" xfId="23"/>
    <cellStyle name="常规 102" xfId="24"/>
    <cellStyle name="已访问的超链接" xfId="25" builtinId="9"/>
    <cellStyle name="常规 6" xfId="26"/>
    <cellStyle name="注释" xfId="27" builtinId="10"/>
    <cellStyle name="60% - 强调文字颜色 2" xfId="28" builtinId="36"/>
    <cellStyle name="标题 4" xfId="29" builtinId="19"/>
    <cellStyle name="常规 6 5" xfId="30"/>
    <cellStyle name="警告文本" xfId="31" builtinId="11"/>
    <cellStyle name="常规 5 2" xfId="32"/>
    <cellStyle name="常规 142" xfId="33"/>
    <cellStyle name="常规 137" xfId="34"/>
    <cellStyle name="标题" xfId="35" builtinId="15"/>
    <cellStyle name="常规 49 2" xfId="36"/>
    <cellStyle name="解释性文本" xfId="37" builtinId="53"/>
    <cellStyle name="常规 35 2 2" xfId="38"/>
    <cellStyle name="标题 1" xfId="39" builtinId="16"/>
    <cellStyle name="常规 35 2 3" xfId="40"/>
    <cellStyle name="标题 2" xfId="41" builtinId="17"/>
    <cellStyle name="60% - 强调文字颜色 1" xfId="42" builtinId="32"/>
    <cellStyle name="标题 3" xfId="43" builtinId="18"/>
    <cellStyle name="60% - 强调文字颜色 4" xfId="44" builtinId="44"/>
    <cellStyle name="常规 90" xfId="45"/>
    <cellStyle name="常规 85" xfId="46"/>
    <cellStyle name="输出" xfId="47" builtinId="21"/>
    <cellStyle name="常规 31" xfId="48"/>
    <cellStyle name="常规 26" xfId="49"/>
    <cellStyle name="计算" xfId="50" builtinId="22"/>
    <cellStyle name="常规 104" xfId="51"/>
    <cellStyle name="检查单元格" xfId="52" builtinId="23"/>
    <cellStyle name="20% - 强调文字颜色 6" xfId="53" builtinId="50"/>
    <cellStyle name="强调文字颜色 2" xfId="54" builtinId="33"/>
    <cellStyle name="链接单元格" xfId="55" builtinId="24"/>
    <cellStyle name="汇总" xfId="56" builtinId="25"/>
    <cellStyle name="好" xfId="57" builtinId="26"/>
    <cellStyle name="适中" xfId="58" builtinId="28"/>
    <cellStyle name="常规 8 2" xfId="59"/>
    <cellStyle name="20% - 强调文字颜色 5" xfId="60" builtinId="46"/>
    <cellStyle name="强调文字颜色 1" xfId="61" builtinId="29"/>
    <cellStyle name="20% - 强调文字颜色 1" xfId="62" builtinId="30"/>
    <cellStyle name="常规 41 3" xfId="63"/>
    <cellStyle name="常规 112" xfId="64"/>
    <cellStyle name="常规 107" xfId="65"/>
    <cellStyle name="40% - 强调文字颜色 1" xfId="66" builtinId="31"/>
    <cellStyle name="20% - 强调文字颜色 2" xfId="67" builtinId="34"/>
    <cellStyle name="常规 113" xfId="68"/>
    <cellStyle name="常规 108" xfId="69"/>
    <cellStyle name="40% - 强调文字颜色 2" xfId="70" builtinId="35"/>
    <cellStyle name="常规 2 26 2" xfId="71"/>
    <cellStyle name="强调文字颜色 3" xfId="72" builtinId="37"/>
    <cellStyle name="常规 2 26 3" xfId="73"/>
    <cellStyle name="强调文字颜色 4" xfId="74" builtinId="41"/>
    <cellStyle name="20% - 强调文字颜色 4" xfId="75" builtinId="42"/>
    <cellStyle name="常规 31 3" xfId="76"/>
    <cellStyle name="常规 26 3" xfId="77"/>
    <cellStyle name="40% - 强调文字颜色 4" xfId="78" builtinId="43"/>
    <cellStyle name="强调文字颜色 5" xfId="79" builtinId="45"/>
    <cellStyle name="40% - 强调文字颜色 5" xfId="80" builtinId="47"/>
    <cellStyle name="常规 48 2" xfId="81"/>
    <cellStyle name="60% - 强调文字颜色 5" xfId="82" builtinId="48"/>
    <cellStyle name="强调文字颜色 6" xfId="83" builtinId="49"/>
    <cellStyle name="常规 10" xfId="84"/>
    <cellStyle name="40% - 强调文字颜色 6" xfId="85" builtinId="51"/>
    <cellStyle name="常规 10 2" xfId="86"/>
    <cellStyle name="常规 48 3" xfId="87"/>
    <cellStyle name="60% - 强调文字颜色 6" xfId="88" builtinId="52"/>
    <cellStyle name="常规 4 5" xfId="89"/>
    <cellStyle name="常规 100" xfId="90"/>
    <cellStyle name="常规 103" xfId="91"/>
    <cellStyle name="常规 105" xfId="92"/>
    <cellStyle name="常规 110" xfId="93"/>
    <cellStyle name="常规 41 2" xfId="94"/>
    <cellStyle name="常规 106" xfId="95"/>
    <cellStyle name="常规 111" xfId="96"/>
    <cellStyle name="常规 11" xfId="97"/>
    <cellStyle name="常规 11 2" xfId="98"/>
    <cellStyle name="常规 2 25 2" xfId="99"/>
    <cellStyle name="常规 120" xfId="100"/>
    <cellStyle name="常规 115" xfId="101"/>
    <cellStyle name="常规 3 7 2" xfId="102"/>
    <cellStyle name="常规 2 25 3" xfId="103"/>
    <cellStyle name="常规 121" xfId="104"/>
    <cellStyle name="常规 116" xfId="105"/>
    <cellStyle name="常规 122" xfId="106"/>
    <cellStyle name="常规 117" xfId="107"/>
    <cellStyle name="常规 123" xfId="108"/>
    <cellStyle name="常规 118" xfId="109"/>
    <cellStyle name="常规 124" xfId="110"/>
    <cellStyle name="常规 119" xfId="111"/>
    <cellStyle name="常规 12" xfId="112"/>
    <cellStyle name="常规 130" xfId="113"/>
    <cellStyle name="常规 125" xfId="114"/>
    <cellStyle name="常规 131" xfId="115"/>
    <cellStyle name="常规 126" xfId="116"/>
    <cellStyle name="常规 132" xfId="117"/>
    <cellStyle name="常规 127" xfId="118"/>
    <cellStyle name="常规 128" xfId="119"/>
    <cellStyle name="常规 13" xfId="120"/>
    <cellStyle name="常规 134" xfId="121"/>
    <cellStyle name="常规 140" xfId="122"/>
    <cellStyle name="常规 135" xfId="123"/>
    <cellStyle name="常规 136" xfId="124"/>
    <cellStyle name="常规 143" xfId="125"/>
    <cellStyle name="常规 138" xfId="126"/>
    <cellStyle name="常规 144" xfId="127"/>
    <cellStyle name="常规 139" xfId="128"/>
    <cellStyle name="常规 14" xfId="129"/>
    <cellStyle name="常规 145" xfId="130"/>
    <cellStyle name="常规 146" xfId="131"/>
    <cellStyle name="常规 147" xfId="132"/>
    <cellStyle name="常规 149" xfId="133"/>
    <cellStyle name="常规 20" xfId="134"/>
    <cellStyle name="常规 15" xfId="135"/>
    <cellStyle name="常规 21" xfId="136"/>
    <cellStyle name="常规 16" xfId="137"/>
    <cellStyle name="常规 22" xfId="138"/>
    <cellStyle name="常规 17" xfId="139"/>
    <cellStyle name="常规 23" xfId="140"/>
    <cellStyle name="常规 18" xfId="141"/>
    <cellStyle name="常规 24" xfId="142"/>
    <cellStyle name="常规 19" xfId="143"/>
    <cellStyle name="常规 2" xfId="144"/>
    <cellStyle name="常规 2 10" xfId="145"/>
    <cellStyle name="常规 2 11" xfId="146"/>
    <cellStyle name="常规 64" xfId="147"/>
    <cellStyle name="常规 59" xfId="148"/>
    <cellStyle name="常规 2 11 2" xfId="149"/>
    <cellStyle name="常规 70" xfId="150"/>
    <cellStyle name="常规 65" xfId="151"/>
    <cellStyle name="常规 2 11 3" xfId="152"/>
    <cellStyle name="常规_Sheet1" xfId="153"/>
    <cellStyle name="常规 2 12" xfId="154"/>
    <cellStyle name="常规 2 12 2" xfId="155"/>
    <cellStyle name="常规 2 12 3" xfId="156"/>
    <cellStyle name="常规 2 13" xfId="157"/>
    <cellStyle name="常规 2 13 2" xfId="158"/>
    <cellStyle name="常规 2 13 3" xfId="159"/>
    <cellStyle name="常规 2 14" xfId="160"/>
    <cellStyle name="常规 2 14 2" xfId="161"/>
    <cellStyle name="常规 2 14 3" xfId="162"/>
    <cellStyle name="常规 33 2" xfId="163"/>
    <cellStyle name="常规 28 2" xfId="164"/>
    <cellStyle name="常规 2 20" xfId="165"/>
    <cellStyle name="常规 2 15" xfId="166"/>
    <cellStyle name="常规 33 2 2" xfId="167"/>
    <cellStyle name="常规 28 2 2" xfId="168"/>
    <cellStyle name="常规 2 20 2" xfId="169"/>
    <cellStyle name="常规 2 15 2" xfId="170"/>
    <cellStyle name="常规 33 2 3" xfId="171"/>
    <cellStyle name="常规 3 2 2" xfId="172"/>
    <cellStyle name="常规 28 2 3" xfId="173"/>
    <cellStyle name="常规 2 20 3" xfId="174"/>
    <cellStyle name="常规 2 15 3" xfId="175"/>
    <cellStyle name="常规 33 3" xfId="176"/>
    <cellStyle name="常规 28 3" xfId="177"/>
    <cellStyle name="常规 2 21" xfId="178"/>
    <cellStyle name="常规 2 16" xfId="179"/>
    <cellStyle name="常规 2 21 2" xfId="180"/>
    <cellStyle name="常规 2 16 2" xfId="181"/>
    <cellStyle name="常规 3 3 2" xfId="182"/>
    <cellStyle name="常规 2 21 3" xfId="183"/>
    <cellStyle name="常规 2 16 3" xfId="184"/>
    <cellStyle name="常规 2 22" xfId="185"/>
    <cellStyle name="常规 2 17" xfId="186"/>
    <cellStyle name="常规 2 24" xfId="187"/>
    <cellStyle name="常规 2 22 2" xfId="188"/>
    <cellStyle name="常规 2 19" xfId="189"/>
    <cellStyle name="常规 2 17 2" xfId="190"/>
    <cellStyle name="常规 3 4 2" xfId="191"/>
    <cellStyle name="常规 2 30" xfId="192"/>
    <cellStyle name="常规 2 25" xfId="193"/>
    <cellStyle name="常规 2 22 3" xfId="194"/>
    <cellStyle name="常规 2 17 3" xfId="195"/>
    <cellStyle name="常规 2 23" xfId="196"/>
    <cellStyle name="常规 2 18" xfId="197"/>
    <cellStyle name="常规 2 23 2" xfId="198"/>
    <cellStyle name="常规 2 18 2" xfId="199"/>
    <cellStyle name="常规 3 5 2" xfId="200"/>
    <cellStyle name="常规 2 23 3" xfId="201"/>
    <cellStyle name="常规 2 18 3" xfId="202"/>
    <cellStyle name="常规 2 24 2" xfId="203"/>
    <cellStyle name="常规 2 19 2" xfId="204"/>
    <cellStyle name="常规 3 6 2" xfId="205"/>
    <cellStyle name="常规 2 24 3" xfId="206"/>
    <cellStyle name="常规 2 19 3" xfId="207"/>
    <cellStyle name="常规 2 2" xfId="208"/>
    <cellStyle name="常规 42" xfId="209"/>
    <cellStyle name="常规 37" xfId="210"/>
    <cellStyle name="常规 27 2 3" xfId="211"/>
    <cellStyle name="常规 2 2 2" xfId="212"/>
    <cellStyle name="常规 2 32" xfId="213"/>
    <cellStyle name="常规 2 27" xfId="214"/>
    <cellStyle name="常规 2 27 2" xfId="215"/>
    <cellStyle name="常规 2 27 3" xfId="216"/>
    <cellStyle name="常规 2 33" xfId="217"/>
    <cellStyle name="常规 2 28" xfId="218"/>
    <cellStyle name="常规 2 34" xfId="219"/>
    <cellStyle name="常规 2 29" xfId="220"/>
    <cellStyle name="常规 2 3" xfId="221"/>
    <cellStyle name="常规 92" xfId="222"/>
    <cellStyle name="常规 87" xfId="223"/>
    <cellStyle name="常规 2 3 2" xfId="224"/>
    <cellStyle name="常规 2 4" xfId="225"/>
    <cellStyle name="常规 2 4 2" xfId="226"/>
    <cellStyle name="常规 2 5" xfId="227"/>
    <cellStyle name="常规 2 6" xfId="228"/>
    <cellStyle name="常规 2 7" xfId="229"/>
    <cellStyle name="常规 2 8" xfId="230"/>
    <cellStyle name="常规 2 9" xfId="231"/>
    <cellStyle name="常规 24 2" xfId="232"/>
    <cellStyle name="常规 24 2 2" xfId="233"/>
    <cellStyle name="常规 24 2 3" xfId="234"/>
    <cellStyle name="常规 24 3" xfId="235"/>
    <cellStyle name="常规 30" xfId="236"/>
    <cellStyle name="常规 25" xfId="237"/>
    <cellStyle name="常规 30 2" xfId="238"/>
    <cellStyle name="常规 25 2" xfId="239"/>
    <cellStyle name="常规 30 2 2" xfId="240"/>
    <cellStyle name="常规 25 2 2" xfId="241"/>
    <cellStyle name="常规 30 2 3" xfId="242"/>
    <cellStyle name="常规 25 2 3" xfId="243"/>
    <cellStyle name="常规 30 3" xfId="244"/>
    <cellStyle name="常规 25 3" xfId="245"/>
    <cellStyle name="常规 31 2 2" xfId="246"/>
    <cellStyle name="常规 26 2 2" xfId="247"/>
    <cellStyle name="常规 31 2 3" xfId="248"/>
    <cellStyle name="常规 26 2 3" xfId="249"/>
    <cellStyle name="常规 32" xfId="250"/>
    <cellStyle name="常规 27" xfId="251"/>
    <cellStyle name="常规 32 2" xfId="252"/>
    <cellStyle name="常规 27 2" xfId="253"/>
    <cellStyle name="常规 41" xfId="254"/>
    <cellStyle name="常规 36" xfId="255"/>
    <cellStyle name="常规 27 2 2" xfId="256"/>
    <cellStyle name="常规 32 3" xfId="257"/>
    <cellStyle name="常规 27 3" xfId="258"/>
    <cellStyle name="常规 33" xfId="259"/>
    <cellStyle name="常规 28" xfId="260"/>
    <cellStyle name="常规 34" xfId="261"/>
    <cellStyle name="常规 29" xfId="262"/>
    <cellStyle name="常规 34 2" xfId="263"/>
    <cellStyle name="常规 29 2" xfId="264"/>
    <cellStyle name="常规 4 3" xfId="265"/>
    <cellStyle name="常规 29 2 2" xfId="266"/>
    <cellStyle name="常规 4 4" xfId="267"/>
    <cellStyle name="常规 29 2 3" xfId="268"/>
    <cellStyle name="常规 29 3" xfId="269"/>
    <cellStyle name="常规 3" xfId="270"/>
    <cellStyle name="常规 6 6" xfId="271"/>
    <cellStyle name="常规 3 10" xfId="272"/>
    <cellStyle name="常规 6 7" xfId="273"/>
    <cellStyle name="常规 3 11" xfId="274"/>
    <cellStyle name="常规 3 12" xfId="275"/>
    <cellStyle name="常规 3 13" xfId="276"/>
    <cellStyle name="常规 3 2" xfId="277"/>
    <cellStyle name="常规 3 3" xfId="278"/>
    <cellStyle name="常规 3 4" xfId="279"/>
    <cellStyle name="常规 3 5" xfId="280"/>
    <cellStyle name="常规 3 6" xfId="281"/>
    <cellStyle name="常规 3 7" xfId="282"/>
    <cellStyle name="常规 3 8" xfId="283"/>
    <cellStyle name="常规 3 9" xfId="284"/>
    <cellStyle name="常规 40" xfId="285"/>
    <cellStyle name="常规 35" xfId="286"/>
    <cellStyle name="常规 35 2" xfId="287"/>
    <cellStyle name="常规 35 3" xfId="288"/>
    <cellStyle name="常规 42 2" xfId="289"/>
    <cellStyle name="常规 37 2" xfId="290"/>
    <cellStyle name="常规 42 3" xfId="291"/>
    <cellStyle name="常规 37 3" xfId="292"/>
    <cellStyle name="常规 43" xfId="293"/>
    <cellStyle name="常规 38" xfId="294"/>
    <cellStyle name="常规 44 2" xfId="295"/>
    <cellStyle name="常规 39 2" xfId="296"/>
    <cellStyle name="常规 44 3" xfId="297"/>
    <cellStyle name="常规 39 3" xfId="298"/>
    <cellStyle name="常规 4" xfId="299"/>
    <cellStyle name="常规 4 2" xfId="300"/>
    <cellStyle name="常规 50" xfId="301"/>
    <cellStyle name="常规 45" xfId="302"/>
    <cellStyle name="常规 45 2" xfId="303"/>
    <cellStyle name="常规 45 3" xfId="304"/>
    <cellStyle name="常规 51" xfId="305"/>
    <cellStyle name="常规 46" xfId="306"/>
    <cellStyle name="常规 46 2" xfId="307"/>
    <cellStyle name="常规 46 3" xfId="308"/>
    <cellStyle name="常规 52" xfId="309"/>
    <cellStyle name="常规 47" xfId="310"/>
    <cellStyle name="常规 47 2" xfId="311"/>
    <cellStyle name="常规 47 3" xfId="312"/>
    <cellStyle name="常规 53" xfId="313"/>
    <cellStyle name="常规 48" xfId="314"/>
    <cellStyle name="常规 54" xfId="315"/>
    <cellStyle name="常规 49" xfId="316"/>
    <cellStyle name="常规 49 3" xfId="317"/>
    <cellStyle name="常规 5" xfId="318"/>
    <cellStyle name="常规 60" xfId="319"/>
    <cellStyle name="常规 55" xfId="320"/>
    <cellStyle name="常规 61" xfId="321"/>
    <cellStyle name="常规 56" xfId="322"/>
    <cellStyle name="常规 62" xfId="323"/>
    <cellStyle name="常规 57" xfId="324"/>
    <cellStyle name="常规 63" xfId="325"/>
    <cellStyle name="常规 58" xfId="326"/>
    <cellStyle name="常规 6 2" xfId="327"/>
    <cellStyle name="常规 6 3" xfId="328"/>
    <cellStyle name="常规 6 4" xfId="329"/>
    <cellStyle name="常规 71" xfId="330"/>
    <cellStyle name="常规 66" xfId="331"/>
    <cellStyle name="常规 72" xfId="332"/>
    <cellStyle name="常规 67" xfId="333"/>
    <cellStyle name="常规 73" xfId="334"/>
    <cellStyle name="常规 68" xfId="335"/>
    <cellStyle name="常规 74" xfId="336"/>
    <cellStyle name="常规 69" xfId="337"/>
    <cellStyle name="常规 7" xfId="338"/>
    <cellStyle name="常规 7 2" xfId="339"/>
    <cellStyle name="常规 80" xfId="340"/>
    <cellStyle name="常规 75" xfId="341"/>
    <cellStyle name="常规 81" xfId="342"/>
    <cellStyle name="常规 76" xfId="343"/>
    <cellStyle name="常规 82" xfId="344"/>
    <cellStyle name="常规 77" xfId="345"/>
    <cellStyle name="常规 83" xfId="346"/>
    <cellStyle name="常规 78" xfId="347"/>
    <cellStyle name="常规 84" xfId="348"/>
    <cellStyle name="常规 79" xfId="349"/>
    <cellStyle name="常规 8" xfId="350"/>
    <cellStyle name="常规 91" xfId="351"/>
    <cellStyle name="常规 86" xfId="352"/>
    <cellStyle name="常规 93" xfId="353"/>
    <cellStyle name="常规 88" xfId="354"/>
    <cellStyle name="常规 94" xfId="355"/>
    <cellStyle name="常规 89" xfId="356"/>
    <cellStyle name="常规 9" xfId="357"/>
    <cellStyle name="常规 9 2" xfId="358"/>
    <cellStyle name="常规 95" xfId="359"/>
    <cellStyle name="常规 96" xfId="360"/>
    <cellStyle name="常规 97" xfId="361"/>
    <cellStyle name="常规 99" xfId="362"/>
    <cellStyle name="常规_公示 1_2" xfId="363"/>
    <cellStyle name="常规_公示 1_3" xfId="364"/>
    <cellStyle name="常规_莲湖区12批60户联审" xfId="3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workbookViewId="0">
      <selection activeCell="G18" sqref="G18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6" t="s">
        <v>11</v>
      </c>
      <c r="K3" s="107" t="s">
        <v>12</v>
      </c>
    </row>
    <row r="4" ht="15" spans="1:11">
      <c r="A4" s="11">
        <v>1</v>
      </c>
      <c r="B4" s="12" t="s">
        <v>13</v>
      </c>
      <c r="C4" s="13" t="s">
        <v>14</v>
      </c>
      <c r="D4" s="13" t="s">
        <v>15</v>
      </c>
      <c r="E4" s="13" t="s">
        <v>16</v>
      </c>
      <c r="F4" s="14" t="s">
        <v>17</v>
      </c>
      <c r="G4" s="15" t="s">
        <v>18</v>
      </c>
      <c r="H4" s="16" t="s">
        <v>19</v>
      </c>
      <c r="I4" s="108">
        <f>57600/12</f>
        <v>4800</v>
      </c>
      <c r="J4" s="109" t="s">
        <v>20</v>
      </c>
      <c r="K4" s="105" t="s">
        <v>21</v>
      </c>
    </row>
    <row r="5" ht="15" spans="1:11">
      <c r="A5" s="11"/>
      <c r="B5" s="12" t="s">
        <v>22</v>
      </c>
      <c r="C5" s="13" t="s">
        <v>23</v>
      </c>
      <c r="D5" s="13" t="s">
        <v>24</v>
      </c>
      <c r="E5" s="13" t="s">
        <v>25</v>
      </c>
      <c r="F5" s="14" t="s">
        <v>26</v>
      </c>
      <c r="G5" s="15" t="s">
        <v>27</v>
      </c>
      <c r="H5" s="16" t="s">
        <v>28</v>
      </c>
      <c r="I5" s="108"/>
      <c r="J5" s="109" t="s">
        <v>20</v>
      </c>
      <c r="K5" s="78"/>
    </row>
    <row r="6" spans="1:11">
      <c r="A6" s="11">
        <v>2</v>
      </c>
      <c r="B6" s="12" t="s">
        <v>13</v>
      </c>
      <c r="C6" s="17" t="s">
        <v>29</v>
      </c>
      <c r="D6" s="17" t="s">
        <v>15</v>
      </c>
      <c r="E6" s="17" t="s">
        <v>16</v>
      </c>
      <c r="F6" s="14" t="s">
        <v>30</v>
      </c>
      <c r="G6" s="17" t="s">
        <v>31</v>
      </c>
      <c r="H6" s="17" t="s">
        <v>32</v>
      </c>
      <c r="I6" s="11">
        <f>57600/12</f>
        <v>4800</v>
      </c>
      <c r="J6" s="110" t="s">
        <v>20</v>
      </c>
      <c r="K6" s="105" t="s">
        <v>21</v>
      </c>
    </row>
    <row r="7" spans="1:11">
      <c r="A7" s="11"/>
      <c r="B7" s="12" t="s">
        <v>22</v>
      </c>
      <c r="C7" s="17" t="s">
        <v>33</v>
      </c>
      <c r="D7" s="17" t="s">
        <v>24</v>
      </c>
      <c r="E7" s="17" t="s">
        <v>25</v>
      </c>
      <c r="F7" s="14" t="s">
        <v>34</v>
      </c>
      <c r="G7" s="17" t="s">
        <v>27</v>
      </c>
      <c r="H7" s="17" t="s">
        <v>32</v>
      </c>
      <c r="I7" s="11"/>
      <c r="J7" s="110" t="s">
        <v>20</v>
      </c>
      <c r="K7" s="78"/>
    </row>
    <row r="8" spans="1:11">
      <c r="A8" s="11"/>
      <c r="B8" s="12" t="s">
        <v>35</v>
      </c>
      <c r="C8" s="17" t="s">
        <v>36</v>
      </c>
      <c r="D8" s="17" t="s">
        <v>24</v>
      </c>
      <c r="E8" s="17" t="s">
        <v>37</v>
      </c>
      <c r="F8" s="14" t="s">
        <v>38</v>
      </c>
      <c r="G8" s="17" t="s">
        <v>27</v>
      </c>
      <c r="H8" s="17" t="s">
        <v>32</v>
      </c>
      <c r="I8" s="11"/>
      <c r="J8" s="110" t="s">
        <v>39</v>
      </c>
      <c r="K8" s="78"/>
    </row>
    <row r="9" spans="1:11">
      <c r="A9" s="18">
        <v>3</v>
      </c>
      <c r="B9" s="18" t="s">
        <v>13</v>
      </c>
      <c r="C9" s="19" t="s">
        <v>40</v>
      </c>
      <c r="D9" s="19" t="s">
        <v>24</v>
      </c>
      <c r="E9" s="19" t="s">
        <v>41</v>
      </c>
      <c r="F9" s="14" t="s">
        <v>42</v>
      </c>
      <c r="G9" s="19" t="s">
        <v>43</v>
      </c>
      <c r="H9" s="19" t="s">
        <v>32</v>
      </c>
      <c r="I9" s="18">
        <f>36000/12</f>
        <v>3000</v>
      </c>
      <c r="J9" s="110" t="s">
        <v>20</v>
      </c>
      <c r="K9" s="105" t="s">
        <v>21</v>
      </c>
    </row>
    <row r="10" spans="1:11">
      <c r="A10" s="18"/>
      <c r="B10" s="12" t="s">
        <v>22</v>
      </c>
      <c r="C10" s="19" t="s">
        <v>44</v>
      </c>
      <c r="D10" s="19" t="s">
        <v>15</v>
      </c>
      <c r="E10" s="19" t="s">
        <v>25</v>
      </c>
      <c r="F10" s="14" t="s">
        <v>45</v>
      </c>
      <c r="G10" s="19" t="s">
        <v>43</v>
      </c>
      <c r="H10" s="19" t="s">
        <v>32</v>
      </c>
      <c r="I10" s="18">
        <f>42000/12</f>
        <v>3500</v>
      </c>
      <c r="J10" s="110" t="s">
        <v>20</v>
      </c>
      <c r="K10" s="78"/>
    </row>
    <row r="11" spans="1:11">
      <c r="A11" s="18"/>
      <c r="B11" s="12" t="s">
        <v>35</v>
      </c>
      <c r="C11" s="19" t="s">
        <v>46</v>
      </c>
      <c r="D11" s="19" t="s">
        <v>24</v>
      </c>
      <c r="E11" s="19" t="s">
        <v>37</v>
      </c>
      <c r="F11" s="14" t="s">
        <v>47</v>
      </c>
      <c r="G11" s="19" t="s">
        <v>27</v>
      </c>
      <c r="H11" s="19" t="s">
        <v>32</v>
      </c>
      <c r="I11" s="18"/>
      <c r="J11" s="110" t="s">
        <v>39</v>
      </c>
      <c r="K11" s="78"/>
    </row>
    <row r="12" s="1" customFormat="1" ht="15" spans="1:11">
      <c r="A12" s="18">
        <v>4</v>
      </c>
      <c r="B12" s="18" t="s">
        <v>13</v>
      </c>
      <c r="C12" s="20" t="s">
        <v>48</v>
      </c>
      <c r="D12" s="20" t="s">
        <v>24</v>
      </c>
      <c r="E12" s="20" t="s">
        <v>16</v>
      </c>
      <c r="F12" s="14" t="s">
        <v>49</v>
      </c>
      <c r="G12" s="21" t="s">
        <v>50</v>
      </c>
      <c r="H12" s="22" t="s">
        <v>51</v>
      </c>
      <c r="I12" s="18">
        <f>35000/12</f>
        <v>2916.66666666667</v>
      </c>
      <c r="J12" s="111" t="s">
        <v>52</v>
      </c>
      <c r="K12" s="105" t="s">
        <v>21</v>
      </c>
    </row>
    <row r="13" s="1" customFormat="1" ht="15" spans="1:11">
      <c r="A13" s="18"/>
      <c r="B13" s="12" t="s">
        <v>22</v>
      </c>
      <c r="C13" s="20" t="s">
        <v>53</v>
      </c>
      <c r="D13" s="20" t="s">
        <v>15</v>
      </c>
      <c r="E13" s="20" t="s">
        <v>37</v>
      </c>
      <c r="F13" s="14" t="s">
        <v>54</v>
      </c>
      <c r="G13" s="23"/>
      <c r="H13" s="22" t="s">
        <v>55</v>
      </c>
      <c r="I13" s="18"/>
      <c r="J13" s="111" t="s">
        <v>39</v>
      </c>
      <c r="K13" s="78"/>
    </row>
    <row r="14" s="1" customFormat="1" spans="1:11">
      <c r="A14" s="24">
        <v>5</v>
      </c>
      <c r="B14" s="25" t="s">
        <v>13</v>
      </c>
      <c r="C14" s="26" t="s">
        <v>56</v>
      </c>
      <c r="D14" s="26" t="s">
        <v>24</v>
      </c>
      <c r="E14" s="26" t="s">
        <v>16</v>
      </c>
      <c r="F14" s="14" t="s">
        <v>57</v>
      </c>
      <c r="G14" s="26" t="s">
        <v>58</v>
      </c>
      <c r="H14" s="26" t="s">
        <v>59</v>
      </c>
      <c r="I14" s="24">
        <f>32760/12</f>
        <v>2730</v>
      </c>
      <c r="J14" s="110" t="s">
        <v>39</v>
      </c>
      <c r="K14" s="112" t="s">
        <v>60</v>
      </c>
    </row>
    <row r="15" s="1" customFormat="1" spans="1:11">
      <c r="A15" s="18">
        <v>6</v>
      </c>
      <c r="B15" s="18" t="s">
        <v>13</v>
      </c>
      <c r="C15" s="27" t="s">
        <v>61</v>
      </c>
      <c r="D15" s="27" t="s">
        <v>24</v>
      </c>
      <c r="E15" s="27" t="s">
        <v>16</v>
      </c>
      <c r="F15" s="14" t="s">
        <v>62</v>
      </c>
      <c r="G15" s="27" t="s">
        <v>63</v>
      </c>
      <c r="H15" s="27" t="s">
        <v>32</v>
      </c>
      <c r="I15" s="18">
        <f>30000/12</f>
        <v>2500</v>
      </c>
      <c r="J15" s="113" t="s">
        <v>39</v>
      </c>
      <c r="K15" s="112" t="s">
        <v>21</v>
      </c>
    </row>
    <row r="16" s="1" customFormat="1" spans="1:11">
      <c r="A16" s="18">
        <v>7</v>
      </c>
      <c r="B16" s="18" t="s">
        <v>13</v>
      </c>
      <c r="C16" s="28" t="s">
        <v>64</v>
      </c>
      <c r="D16" s="28" t="s">
        <v>24</v>
      </c>
      <c r="E16" s="26" t="s">
        <v>16</v>
      </c>
      <c r="F16" s="14" t="s">
        <v>65</v>
      </c>
      <c r="G16" s="29" t="s">
        <v>66</v>
      </c>
      <c r="H16" s="30" t="s">
        <v>67</v>
      </c>
      <c r="I16" s="18">
        <f>24000/12</f>
        <v>2000</v>
      </c>
      <c r="J16" s="114" t="s">
        <v>20</v>
      </c>
      <c r="K16" s="112" t="s">
        <v>68</v>
      </c>
    </row>
    <row r="17" s="1" customFormat="1" spans="1:11">
      <c r="A17" s="18"/>
      <c r="B17" s="12" t="s">
        <v>22</v>
      </c>
      <c r="C17" s="31" t="s">
        <v>69</v>
      </c>
      <c r="D17" s="32" t="s">
        <v>15</v>
      </c>
      <c r="E17" s="33" t="s">
        <v>25</v>
      </c>
      <c r="F17" s="14" t="s">
        <v>70</v>
      </c>
      <c r="G17" s="34" t="s">
        <v>27</v>
      </c>
      <c r="H17" s="30" t="s">
        <v>71</v>
      </c>
      <c r="I17" s="18"/>
      <c r="J17" s="114" t="s">
        <v>20</v>
      </c>
      <c r="K17" s="115"/>
    </row>
    <row r="18" ht="15" spans="1:11">
      <c r="A18" s="11">
        <v>8</v>
      </c>
      <c r="B18" s="12" t="s">
        <v>13</v>
      </c>
      <c r="C18" s="35" t="s">
        <v>72</v>
      </c>
      <c r="D18" s="35" t="s">
        <v>24</v>
      </c>
      <c r="E18" s="35" t="s">
        <v>73</v>
      </c>
      <c r="F18" s="14" t="s">
        <v>74</v>
      </c>
      <c r="G18" s="36" t="s">
        <v>75</v>
      </c>
      <c r="H18" s="37" t="s">
        <v>19</v>
      </c>
      <c r="I18" s="11">
        <f>30000/12</f>
        <v>2500</v>
      </c>
      <c r="J18" s="116" t="s">
        <v>39</v>
      </c>
      <c r="K18" s="112" t="s">
        <v>21</v>
      </c>
    </row>
    <row r="19" ht="15" spans="1:11">
      <c r="A19" s="11">
        <v>9</v>
      </c>
      <c r="B19" s="12" t="s">
        <v>13</v>
      </c>
      <c r="C19" s="38" t="s">
        <v>76</v>
      </c>
      <c r="D19" s="38" t="s">
        <v>15</v>
      </c>
      <c r="E19" s="38" t="s">
        <v>16</v>
      </c>
      <c r="F19" s="14" t="s">
        <v>77</v>
      </c>
      <c r="G19" s="39" t="s">
        <v>78</v>
      </c>
      <c r="H19" s="40" t="s">
        <v>32</v>
      </c>
      <c r="I19" s="11">
        <f>30000/12</f>
        <v>2500</v>
      </c>
      <c r="J19" s="117" t="s">
        <v>20</v>
      </c>
      <c r="K19" s="105" t="s">
        <v>21</v>
      </c>
    </row>
    <row r="20" spans="1:11">
      <c r="A20" s="11"/>
      <c r="B20" s="12" t="s">
        <v>22</v>
      </c>
      <c r="C20" s="38" t="s">
        <v>79</v>
      </c>
      <c r="D20" s="38" t="s">
        <v>24</v>
      </c>
      <c r="E20" s="38" t="s">
        <v>25</v>
      </c>
      <c r="F20" s="14" t="s">
        <v>80</v>
      </c>
      <c r="G20" s="38" t="s">
        <v>27</v>
      </c>
      <c r="H20" s="38" t="s">
        <v>81</v>
      </c>
      <c r="I20" s="11">
        <f>12000/12</f>
        <v>1000</v>
      </c>
      <c r="J20" s="117" t="s">
        <v>20</v>
      </c>
      <c r="K20" s="78"/>
    </row>
    <row r="21" spans="1:11">
      <c r="A21" s="11"/>
      <c r="B21" s="12" t="s">
        <v>35</v>
      </c>
      <c r="C21" s="38" t="s">
        <v>82</v>
      </c>
      <c r="D21" s="38" t="s">
        <v>24</v>
      </c>
      <c r="E21" s="38" t="s">
        <v>37</v>
      </c>
      <c r="F21" s="14" t="s">
        <v>83</v>
      </c>
      <c r="G21" s="38" t="s">
        <v>27</v>
      </c>
      <c r="H21" s="38" t="s">
        <v>81</v>
      </c>
      <c r="I21" s="11"/>
      <c r="J21" s="117" t="s">
        <v>39</v>
      </c>
      <c r="K21" s="78"/>
    </row>
    <row r="22" spans="1:11">
      <c r="A22" s="11">
        <v>10</v>
      </c>
      <c r="B22" s="12" t="s">
        <v>13</v>
      </c>
      <c r="C22" s="41" t="s">
        <v>84</v>
      </c>
      <c r="D22" s="41" t="s">
        <v>15</v>
      </c>
      <c r="E22" s="41" t="s">
        <v>16</v>
      </c>
      <c r="F22" s="14" t="s">
        <v>85</v>
      </c>
      <c r="G22" s="41" t="s">
        <v>86</v>
      </c>
      <c r="H22" s="41" t="s">
        <v>87</v>
      </c>
      <c r="I22" s="11">
        <f>31200/12</f>
        <v>2600</v>
      </c>
      <c r="J22" s="117" t="s">
        <v>20</v>
      </c>
      <c r="K22" s="105" t="s">
        <v>21</v>
      </c>
    </row>
    <row r="23" spans="1:11">
      <c r="A23" s="11"/>
      <c r="B23" s="12" t="s">
        <v>22</v>
      </c>
      <c r="C23" s="41" t="s">
        <v>88</v>
      </c>
      <c r="D23" s="41" t="s">
        <v>24</v>
      </c>
      <c r="E23" s="41" t="s">
        <v>25</v>
      </c>
      <c r="F23" s="14" t="s">
        <v>89</v>
      </c>
      <c r="G23" s="41" t="s">
        <v>90</v>
      </c>
      <c r="H23" s="41" t="s">
        <v>91</v>
      </c>
      <c r="I23" s="11">
        <f>26400/12</f>
        <v>2200</v>
      </c>
      <c r="J23" s="117" t="s">
        <v>20</v>
      </c>
      <c r="K23" s="78"/>
    </row>
    <row r="24" spans="1:11">
      <c r="A24" s="11"/>
      <c r="B24" s="12" t="s">
        <v>35</v>
      </c>
      <c r="C24" s="42" t="s">
        <v>92</v>
      </c>
      <c r="D24" s="42" t="s">
        <v>15</v>
      </c>
      <c r="E24" s="38" t="s">
        <v>37</v>
      </c>
      <c r="F24" s="14" t="s">
        <v>93</v>
      </c>
      <c r="G24" s="42" t="s">
        <v>94</v>
      </c>
      <c r="H24" s="41" t="s">
        <v>87</v>
      </c>
      <c r="I24" s="11"/>
      <c r="J24" s="117" t="s">
        <v>39</v>
      </c>
      <c r="K24" s="78"/>
    </row>
    <row r="25" spans="1:11">
      <c r="A25" s="11">
        <v>11</v>
      </c>
      <c r="B25" s="12" t="s">
        <v>13</v>
      </c>
      <c r="C25" s="43" t="s">
        <v>95</v>
      </c>
      <c r="D25" s="44" t="s">
        <v>24</v>
      </c>
      <c r="E25" s="41" t="s">
        <v>16</v>
      </c>
      <c r="F25" s="14" t="s">
        <v>96</v>
      </c>
      <c r="G25" s="45" t="s">
        <v>97</v>
      </c>
      <c r="H25" s="46" t="s">
        <v>98</v>
      </c>
      <c r="I25" s="11">
        <f>24000/12</f>
        <v>2000</v>
      </c>
      <c r="J25" s="117" t="s">
        <v>20</v>
      </c>
      <c r="K25" s="105" t="s">
        <v>99</v>
      </c>
    </row>
    <row r="26" spans="1:11">
      <c r="A26" s="11"/>
      <c r="B26" s="12" t="s">
        <v>22</v>
      </c>
      <c r="C26" s="47" t="s">
        <v>100</v>
      </c>
      <c r="D26" s="48" t="s">
        <v>15</v>
      </c>
      <c r="E26" s="41" t="s">
        <v>25</v>
      </c>
      <c r="F26" s="14" t="s">
        <v>101</v>
      </c>
      <c r="G26" s="49"/>
      <c r="H26" s="46" t="s">
        <v>102</v>
      </c>
      <c r="I26" s="11">
        <f>30000/12</f>
        <v>2500</v>
      </c>
      <c r="J26" s="117" t="s">
        <v>20</v>
      </c>
      <c r="K26" s="78"/>
    </row>
    <row r="27" spans="1:11">
      <c r="A27" s="11">
        <v>12</v>
      </c>
      <c r="B27" s="12" t="s">
        <v>13</v>
      </c>
      <c r="C27" s="50" t="s">
        <v>103</v>
      </c>
      <c r="D27" s="44" t="s">
        <v>15</v>
      </c>
      <c r="E27" s="18" t="s">
        <v>16</v>
      </c>
      <c r="F27" s="14" t="s">
        <v>104</v>
      </c>
      <c r="G27" s="51" t="s">
        <v>105</v>
      </c>
      <c r="H27" s="52" t="s">
        <v>106</v>
      </c>
      <c r="I27" s="11">
        <f>68568/12</f>
        <v>5714</v>
      </c>
      <c r="J27" s="117" t="s">
        <v>20</v>
      </c>
      <c r="K27" s="105" t="s">
        <v>99</v>
      </c>
    </row>
    <row r="28" spans="1:11">
      <c r="A28" s="11"/>
      <c r="B28" s="12" t="s">
        <v>22</v>
      </c>
      <c r="C28" s="53" t="s">
        <v>107</v>
      </c>
      <c r="D28" s="54" t="s">
        <v>24</v>
      </c>
      <c r="E28" s="55" t="s">
        <v>25</v>
      </c>
      <c r="F28" s="14" t="s">
        <v>108</v>
      </c>
      <c r="G28" s="56"/>
      <c r="H28" s="52" t="s">
        <v>109</v>
      </c>
      <c r="I28" s="11"/>
      <c r="J28" s="117" t="s">
        <v>20</v>
      </c>
      <c r="K28" s="78"/>
    </row>
    <row r="29" spans="1:11">
      <c r="A29" s="11"/>
      <c r="B29" s="12" t="s">
        <v>35</v>
      </c>
      <c r="C29" s="55" t="s">
        <v>110</v>
      </c>
      <c r="D29" s="44" t="s">
        <v>15</v>
      </c>
      <c r="E29" s="38" t="s">
        <v>37</v>
      </c>
      <c r="F29" s="14" t="s">
        <v>111</v>
      </c>
      <c r="G29" s="57"/>
      <c r="H29" s="52" t="s">
        <v>109</v>
      </c>
      <c r="I29" s="11"/>
      <c r="J29" s="117" t="s">
        <v>39</v>
      </c>
      <c r="K29" s="78"/>
    </row>
    <row r="30" spans="1:11">
      <c r="A30" s="11">
        <v>13</v>
      </c>
      <c r="B30" s="12" t="s">
        <v>13</v>
      </c>
      <c r="C30" s="58" t="s">
        <v>112</v>
      </c>
      <c r="D30" s="58" t="s">
        <v>15</v>
      </c>
      <c r="E30" s="58" t="s">
        <v>16</v>
      </c>
      <c r="F30" s="14" t="s">
        <v>113</v>
      </c>
      <c r="G30" s="59" t="s">
        <v>114</v>
      </c>
      <c r="H30" s="60" t="s">
        <v>115</v>
      </c>
      <c r="I30" s="11">
        <f>27600/12</f>
        <v>2300</v>
      </c>
      <c r="J30" s="118" t="s">
        <v>39</v>
      </c>
      <c r="K30" s="112" t="s">
        <v>21</v>
      </c>
    </row>
    <row r="31" spans="1:11">
      <c r="A31" s="11">
        <v>14</v>
      </c>
      <c r="B31" s="12" t="s">
        <v>13</v>
      </c>
      <c r="C31" s="61" t="s">
        <v>116</v>
      </c>
      <c r="D31" s="61" t="s">
        <v>15</v>
      </c>
      <c r="E31" s="61" t="s">
        <v>16</v>
      </c>
      <c r="F31" s="14" t="s">
        <v>117</v>
      </c>
      <c r="G31" s="62" t="s">
        <v>118</v>
      </c>
      <c r="H31" s="63" t="s">
        <v>119</v>
      </c>
      <c r="I31" s="11">
        <f>30000/12</f>
        <v>2500</v>
      </c>
      <c r="J31" s="119" t="s">
        <v>39</v>
      </c>
      <c r="K31" s="112" t="s">
        <v>21</v>
      </c>
    </row>
    <row r="32" spans="1:11">
      <c r="A32" s="11">
        <v>15</v>
      </c>
      <c r="B32" s="12" t="s">
        <v>13</v>
      </c>
      <c r="C32" s="64" t="s">
        <v>120</v>
      </c>
      <c r="D32" s="44" t="s">
        <v>15</v>
      </c>
      <c r="E32" s="18" t="s">
        <v>16</v>
      </c>
      <c r="F32" s="14" t="s">
        <v>121</v>
      </c>
      <c r="G32" s="65" t="s">
        <v>122</v>
      </c>
      <c r="H32" s="66" t="s">
        <v>98</v>
      </c>
      <c r="I32" s="11">
        <f>29000/12</f>
        <v>2416.66666666667</v>
      </c>
      <c r="J32" s="120" t="s">
        <v>39</v>
      </c>
      <c r="K32" s="121" t="s">
        <v>99</v>
      </c>
    </row>
    <row r="33" spans="1:11">
      <c r="A33" s="18">
        <v>16</v>
      </c>
      <c r="B33" s="18" t="s">
        <v>13</v>
      </c>
      <c r="C33" s="67" t="s">
        <v>123</v>
      </c>
      <c r="D33" s="68" t="s">
        <v>24</v>
      </c>
      <c r="E33" s="68" t="s">
        <v>16</v>
      </c>
      <c r="F33" s="14" t="s">
        <v>124</v>
      </c>
      <c r="G33" s="68" t="s">
        <v>125</v>
      </c>
      <c r="H33" s="68" t="s">
        <v>126</v>
      </c>
      <c r="I33" s="18">
        <v>2825</v>
      </c>
      <c r="J33" s="122" t="s">
        <v>20</v>
      </c>
      <c r="K33" s="123" t="s">
        <v>127</v>
      </c>
    </row>
    <row r="34" spans="1:11">
      <c r="A34" s="18"/>
      <c r="B34" s="12" t="s">
        <v>22</v>
      </c>
      <c r="C34" s="67" t="s">
        <v>128</v>
      </c>
      <c r="D34" s="67" t="s">
        <v>15</v>
      </c>
      <c r="E34" s="67" t="s">
        <v>25</v>
      </c>
      <c r="F34" s="14" t="s">
        <v>129</v>
      </c>
      <c r="G34" s="68" t="s">
        <v>125</v>
      </c>
      <c r="H34" s="68" t="s">
        <v>130</v>
      </c>
      <c r="I34" s="18">
        <v>3633.33333333333</v>
      </c>
      <c r="J34" s="122" t="s">
        <v>20</v>
      </c>
      <c r="K34" s="123"/>
    </row>
    <row r="35" spans="1:11">
      <c r="A35" s="18"/>
      <c r="B35" s="12" t="s">
        <v>35</v>
      </c>
      <c r="C35" s="67" t="s">
        <v>131</v>
      </c>
      <c r="D35" s="67" t="s">
        <v>24</v>
      </c>
      <c r="E35" s="67" t="s">
        <v>37</v>
      </c>
      <c r="F35" s="14" t="s">
        <v>132</v>
      </c>
      <c r="G35" s="68" t="s">
        <v>27</v>
      </c>
      <c r="H35" s="68" t="s">
        <v>130</v>
      </c>
      <c r="I35" s="18"/>
      <c r="J35" s="122" t="s">
        <v>39</v>
      </c>
      <c r="K35" s="123"/>
    </row>
    <row r="36" spans="1:11">
      <c r="A36" s="18"/>
      <c r="B36" s="12" t="s">
        <v>133</v>
      </c>
      <c r="C36" s="67" t="s">
        <v>134</v>
      </c>
      <c r="D36" s="67" t="s">
        <v>15</v>
      </c>
      <c r="E36" s="67" t="s">
        <v>37</v>
      </c>
      <c r="F36" s="14" t="s">
        <v>135</v>
      </c>
      <c r="G36" s="68" t="s">
        <v>27</v>
      </c>
      <c r="H36" s="68" t="s">
        <v>130</v>
      </c>
      <c r="I36" s="18"/>
      <c r="J36" s="122" t="s">
        <v>39</v>
      </c>
      <c r="K36" s="123"/>
    </row>
    <row r="37" spans="1:11">
      <c r="A37" s="11">
        <v>17</v>
      </c>
      <c r="B37" s="12" t="s">
        <v>13</v>
      </c>
      <c r="C37" s="69" t="s">
        <v>136</v>
      </c>
      <c r="D37" s="70" t="s">
        <v>24</v>
      </c>
      <c r="E37" s="18" t="s">
        <v>16</v>
      </c>
      <c r="F37" s="14" t="s">
        <v>137</v>
      </c>
      <c r="G37" s="71" t="s">
        <v>138</v>
      </c>
      <c r="H37" s="72" t="s">
        <v>139</v>
      </c>
      <c r="I37" s="11">
        <v>4250</v>
      </c>
      <c r="J37" s="124" t="s">
        <v>20</v>
      </c>
      <c r="K37" s="125" t="s">
        <v>140</v>
      </c>
    </row>
    <row r="38" spans="1:11">
      <c r="A38" s="11"/>
      <c r="B38" s="12" t="s">
        <v>22</v>
      </c>
      <c r="C38" s="69" t="s">
        <v>141</v>
      </c>
      <c r="D38" s="70" t="s">
        <v>15</v>
      </c>
      <c r="E38" s="18" t="s">
        <v>25</v>
      </c>
      <c r="F38" s="14" t="s">
        <v>142</v>
      </c>
      <c r="G38" s="71" t="s">
        <v>143</v>
      </c>
      <c r="H38" s="72" t="s">
        <v>144</v>
      </c>
      <c r="I38" s="11"/>
      <c r="J38" s="124" t="s">
        <v>20</v>
      </c>
      <c r="K38" s="125"/>
    </row>
    <row r="39" spans="1:11">
      <c r="A39" s="11"/>
      <c r="B39" s="12" t="s">
        <v>35</v>
      </c>
      <c r="C39" s="69" t="s">
        <v>145</v>
      </c>
      <c r="D39" s="70" t="s">
        <v>15</v>
      </c>
      <c r="E39" s="18" t="s">
        <v>37</v>
      </c>
      <c r="F39" s="14" t="s">
        <v>146</v>
      </c>
      <c r="G39" s="73"/>
      <c r="H39" s="72" t="s">
        <v>139</v>
      </c>
      <c r="I39" s="11"/>
      <c r="J39" s="124" t="s">
        <v>39</v>
      </c>
      <c r="K39" s="125"/>
    </row>
    <row r="40" spans="1:11">
      <c r="A40" s="74">
        <v>18</v>
      </c>
      <c r="B40" s="12" t="s">
        <v>13</v>
      </c>
      <c r="C40" s="75" t="s">
        <v>147</v>
      </c>
      <c r="D40" s="44" t="s">
        <v>24</v>
      </c>
      <c r="E40" s="18" t="s">
        <v>16</v>
      </c>
      <c r="F40" s="14" t="s">
        <v>148</v>
      </c>
      <c r="G40" s="76" t="s">
        <v>149</v>
      </c>
      <c r="H40" s="77" t="s">
        <v>98</v>
      </c>
      <c r="I40" s="78">
        <f>29184/12</f>
        <v>2432</v>
      </c>
      <c r="J40" s="120" t="s">
        <v>39</v>
      </c>
      <c r="K40" s="121" t="s">
        <v>99</v>
      </c>
    </row>
    <row r="41" s="2" customFormat="1" spans="1:11">
      <c r="A41" s="78">
        <v>19</v>
      </c>
      <c r="B41" s="12" t="s">
        <v>13</v>
      </c>
      <c r="C41" s="79" t="s">
        <v>150</v>
      </c>
      <c r="D41" s="44" t="s">
        <v>15</v>
      </c>
      <c r="E41" s="18" t="s">
        <v>16</v>
      </c>
      <c r="F41" s="14" t="s">
        <v>151</v>
      </c>
      <c r="G41" s="80" t="s">
        <v>27</v>
      </c>
      <c r="H41" s="81" t="s">
        <v>152</v>
      </c>
      <c r="I41" s="11"/>
      <c r="J41" s="124" t="s">
        <v>20</v>
      </c>
      <c r="K41" s="105" t="s">
        <v>99</v>
      </c>
    </row>
    <row r="42" s="2" customFormat="1" spans="1:11">
      <c r="A42" s="78"/>
      <c r="B42" s="12" t="s">
        <v>22</v>
      </c>
      <c r="C42" s="12" t="s">
        <v>153</v>
      </c>
      <c r="D42" s="12" t="s">
        <v>24</v>
      </c>
      <c r="E42" s="18" t="s">
        <v>25</v>
      </c>
      <c r="F42" s="14" t="s">
        <v>154</v>
      </c>
      <c r="G42" s="11" t="s">
        <v>155</v>
      </c>
      <c r="H42" s="81" t="s">
        <v>152</v>
      </c>
      <c r="I42" s="11">
        <f>28800/12</f>
        <v>2400</v>
      </c>
      <c r="J42" s="124" t="s">
        <v>20</v>
      </c>
      <c r="K42" s="78"/>
    </row>
    <row r="43" spans="1:11">
      <c r="A43" s="78">
        <v>20</v>
      </c>
      <c r="B43" s="12" t="s">
        <v>13</v>
      </c>
      <c r="C43" s="82" t="s">
        <v>156</v>
      </c>
      <c r="D43" s="44" t="s">
        <v>24</v>
      </c>
      <c r="E43" s="18" t="s">
        <v>16</v>
      </c>
      <c r="F43" s="14" t="s">
        <v>157</v>
      </c>
      <c r="G43" s="83" t="s">
        <v>158</v>
      </c>
      <c r="H43" s="84" t="s">
        <v>98</v>
      </c>
      <c r="I43" s="78">
        <f>25000/12</f>
        <v>2083.33333333333</v>
      </c>
      <c r="J43" s="124" t="s">
        <v>20</v>
      </c>
      <c r="K43" s="105" t="s">
        <v>99</v>
      </c>
    </row>
    <row r="44" spans="1:11">
      <c r="A44" s="78"/>
      <c r="B44" s="12" t="s">
        <v>22</v>
      </c>
      <c r="C44" s="85" t="s">
        <v>159</v>
      </c>
      <c r="D44" s="86" t="s">
        <v>15</v>
      </c>
      <c r="E44" s="87" t="s">
        <v>25</v>
      </c>
      <c r="F44" s="14" t="s">
        <v>160</v>
      </c>
      <c r="G44" s="88"/>
      <c r="H44" s="84" t="s">
        <v>161</v>
      </c>
      <c r="I44" s="78">
        <f>35000/12</f>
        <v>2916.66666666667</v>
      </c>
      <c r="J44" s="124" t="s">
        <v>20</v>
      </c>
      <c r="K44" s="78"/>
    </row>
    <row r="45" spans="1:11">
      <c r="A45" s="78">
        <v>21</v>
      </c>
      <c r="B45" s="12" t="s">
        <v>13</v>
      </c>
      <c r="C45" s="89" t="s">
        <v>162</v>
      </c>
      <c r="D45" s="44" t="s">
        <v>24</v>
      </c>
      <c r="E45" s="18" t="s">
        <v>16</v>
      </c>
      <c r="F45" s="14" t="s">
        <v>163</v>
      </c>
      <c r="G45" s="90" t="s">
        <v>164</v>
      </c>
      <c r="H45" s="91" t="s">
        <v>165</v>
      </c>
      <c r="I45" s="78">
        <f>35877/12</f>
        <v>2989.75</v>
      </c>
      <c r="J45" s="124" t="s">
        <v>20</v>
      </c>
      <c r="K45" s="105" t="s">
        <v>99</v>
      </c>
    </row>
    <row r="46" spans="1:11">
      <c r="A46" s="78"/>
      <c r="B46" s="12" t="s">
        <v>22</v>
      </c>
      <c r="C46" s="92" t="s">
        <v>166</v>
      </c>
      <c r="D46" s="93" t="s">
        <v>15</v>
      </c>
      <c r="E46" s="94" t="s">
        <v>25</v>
      </c>
      <c r="F46" s="14" t="s">
        <v>167</v>
      </c>
      <c r="G46" s="90"/>
      <c r="H46" s="91" t="s">
        <v>165</v>
      </c>
      <c r="I46" s="78">
        <f>15000/12</f>
        <v>1250</v>
      </c>
      <c r="J46" s="124" t="s">
        <v>20</v>
      </c>
      <c r="K46" s="78"/>
    </row>
    <row r="47" spans="1:11">
      <c r="A47" s="95">
        <v>22</v>
      </c>
      <c r="B47" s="12" t="s">
        <v>13</v>
      </c>
      <c r="C47" s="96" t="s">
        <v>168</v>
      </c>
      <c r="D47" s="44" t="s">
        <v>24</v>
      </c>
      <c r="E47" s="18" t="s">
        <v>16</v>
      </c>
      <c r="F47" s="14" t="s">
        <v>169</v>
      </c>
      <c r="G47" s="97" t="s">
        <v>170</v>
      </c>
      <c r="H47" s="98" t="s">
        <v>171</v>
      </c>
      <c r="I47" s="78">
        <f>32400/12</f>
        <v>2700</v>
      </c>
      <c r="J47" s="120" t="s">
        <v>39</v>
      </c>
      <c r="K47" s="121" t="s">
        <v>99</v>
      </c>
    </row>
    <row r="48" spans="1:11">
      <c r="A48" s="95">
        <v>23</v>
      </c>
      <c r="B48" s="12" t="s">
        <v>13</v>
      </c>
      <c r="C48" s="99" t="s">
        <v>172</v>
      </c>
      <c r="D48" s="44" t="s">
        <v>15</v>
      </c>
      <c r="E48" s="18" t="s">
        <v>16</v>
      </c>
      <c r="F48" s="14" t="s">
        <v>173</v>
      </c>
      <c r="G48" s="100" t="s">
        <v>174</v>
      </c>
      <c r="H48" s="101" t="s">
        <v>175</v>
      </c>
      <c r="I48" s="78">
        <f>31200/12</f>
        <v>2600</v>
      </c>
      <c r="J48" s="120" t="s">
        <v>39</v>
      </c>
      <c r="K48" s="121" t="s">
        <v>99</v>
      </c>
    </row>
    <row r="49" spans="1:11">
      <c r="A49" s="78">
        <v>24</v>
      </c>
      <c r="B49" s="12" t="s">
        <v>13</v>
      </c>
      <c r="C49" s="102" t="s">
        <v>176</v>
      </c>
      <c r="D49" s="44" t="s">
        <v>24</v>
      </c>
      <c r="E49" s="18" t="s">
        <v>16</v>
      </c>
      <c r="F49" s="14" t="s">
        <v>177</v>
      </c>
      <c r="G49" s="103" t="s">
        <v>178</v>
      </c>
      <c r="H49" s="104" t="s">
        <v>179</v>
      </c>
      <c r="I49" s="78">
        <f>31200/12</f>
        <v>2600</v>
      </c>
      <c r="J49" s="120" t="s">
        <v>52</v>
      </c>
      <c r="K49" s="105" t="s">
        <v>99</v>
      </c>
    </row>
    <row r="50" spans="1:11">
      <c r="A50" s="78"/>
      <c r="B50" s="12" t="s">
        <v>22</v>
      </c>
      <c r="C50" s="105" t="s">
        <v>180</v>
      </c>
      <c r="D50" s="105" t="s">
        <v>15</v>
      </c>
      <c r="E50" s="105" t="s">
        <v>37</v>
      </c>
      <c r="F50" s="14" t="s">
        <v>181</v>
      </c>
      <c r="G50" s="78"/>
      <c r="H50" s="104" t="s">
        <v>179</v>
      </c>
      <c r="I50" s="78"/>
      <c r="J50" s="120" t="s">
        <v>39</v>
      </c>
      <c r="K50" s="78"/>
    </row>
  </sheetData>
  <mergeCells count="32">
    <mergeCell ref="A1:J1"/>
    <mergeCell ref="A2:J2"/>
    <mergeCell ref="A4:A5"/>
    <mergeCell ref="A6:A8"/>
    <mergeCell ref="A9:A11"/>
    <mergeCell ref="A12:A13"/>
    <mergeCell ref="A16:A17"/>
    <mergeCell ref="A19:A21"/>
    <mergeCell ref="A22:A24"/>
    <mergeCell ref="A25:A26"/>
    <mergeCell ref="A27:A29"/>
    <mergeCell ref="A33:A36"/>
    <mergeCell ref="A37:A39"/>
    <mergeCell ref="A41:A42"/>
    <mergeCell ref="A43:A44"/>
    <mergeCell ref="A45:A46"/>
    <mergeCell ref="A49:A50"/>
    <mergeCell ref="K4:K5"/>
    <mergeCell ref="K6:K8"/>
    <mergeCell ref="K9:K11"/>
    <mergeCell ref="K12:K13"/>
    <mergeCell ref="K16:K17"/>
    <mergeCell ref="K19:K21"/>
    <mergeCell ref="K22:K24"/>
    <mergeCell ref="K25:K26"/>
    <mergeCell ref="K27:K29"/>
    <mergeCell ref="K33:K36"/>
    <mergeCell ref="K37:K39"/>
    <mergeCell ref="K41:K42"/>
    <mergeCell ref="K43:K44"/>
    <mergeCell ref="K45:K46"/>
    <mergeCell ref="K49:K50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2018-07-30T09:46:51Z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