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<sst xmlns="http://schemas.openxmlformats.org/spreadsheetml/2006/main" count="87">
  <si>
    <t>西安市保障性住房（限价房）资格联审信息表第000批（原表）</t>
  </si>
  <si>
    <t>基本信息（未央区 第 134 批 共 10 户，计 16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</si>
  <si>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</si>
  <si>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</si>
  <si>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</si>
  <si>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</si>
  <si>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</si>
  <si>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</si>
  <si>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</si>
  <si>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</si>
  <si>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</si>
  <si>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</si>
  <si>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</si>
  <si>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余晓伟</t>
  </si>
  <si>
    <t>男</t>
  </si>
  <si>
    <t>本人</t>
  </si>
  <si>
    <t>610124****07280657</t>
  </si>
  <si>
    <t>西安惠通路华汽车销售有限公司</t>
  </si>
  <si>
    <t>西安市周至县</t>
  </si>
  <si>
    <t>未婚</t>
  </si>
  <si>
    <t>未央湖</t>
  </si>
  <si>
    <t>马莉</t>
  </si>
  <si>
    <t>女</t>
  </si>
  <si>
    <t>610104****01283423</t>
  </si>
  <si>
    <t>无</t>
  </si>
  <si>
    <t>西安市未央区太华北路304号12号楼4门9号</t>
  </si>
  <si>
    <t>已婚</t>
  </si>
  <si>
    <t>大明宫</t>
  </si>
  <si>
    <t>成员1</t>
  </si>
  <si>
    <t>马雷</t>
  </si>
  <si>
    <t>配偶</t>
  </si>
  <si>
    <t>610111****08310072</t>
  </si>
  <si>
    <t>西安联兴建设工程检测有限公司</t>
  </si>
  <si>
    <t>西安市灞桥区国棉六厂平等区20排付155号</t>
  </si>
  <si>
    <t>成员2</t>
  </si>
  <si>
    <t>马晟森</t>
  </si>
  <si>
    <t>子女</t>
  </si>
  <si>
    <t>610111****11020035</t>
  </si>
  <si>
    <t>****</t>
  </si>
  <si>
    <t>芦小梅</t>
  </si>
  <si>
    <t>612132****04074428</t>
  </si>
  <si>
    <t>打零工</t>
  </si>
  <si>
    <t>西安市未央区未央宫派出所</t>
  </si>
  <si>
    <t>未央宫</t>
  </si>
  <si>
    <t>贺亚奎</t>
  </si>
  <si>
    <t>610524****09210439</t>
  </si>
  <si>
    <t>渭南市合阳县第四初级中学</t>
  </si>
  <si>
    <t>陕西省合阳县城关镇</t>
  </si>
  <si>
    <t>祝鑫鑫</t>
  </si>
  <si>
    <t>610122****11194918</t>
  </si>
  <si>
    <t>西工大建设办公室禾禾餐厅</t>
  </si>
  <si>
    <t>西安市蓝田县</t>
  </si>
  <si>
    <t>张旭欢</t>
  </si>
  <si>
    <t>610481****02262642</t>
  </si>
  <si>
    <t>青岛啤酒西安汉斯集团有限公司</t>
  </si>
  <si>
    <t>陕西省兴平市桑镇焦家村2组204号</t>
  </si>
  <si>
    <t>6</t>
  </si>
  <si>
    <t>付蕊</t>
  </si>
  <si>
    <t>610428****05061120</t>
  </si>
  <si>
    <t>莲湖区意禅芙蓉美体中心</t>
  </si>
  <si>
    <t>西安市未央区浐灞半岛社区</t>
  </si>
  <si>
    <t>辛家庙</t>
  </si>
  <si>
    <t>7</t>
  </si>
  <si>
    <t>吕亮</t>
  </si>
  <si>
    <t>610112****10310516</t>
  </si>
  <si>
    <t>陕西易通人力资源开发有限公司</t>
  </si>
  <si>
    <t>西安市未央区陕重社区</t>
  </si>
  <si>
    <t>马迪</t>
  </si>
  <si>
    <t>610124****07213016</t>
  </si>
  <si>
    <t>西安市鼎力教育科技有限公司</t>
  </si>
  <si>
    <t>西安市周至县集贤镇马滩村南东街22号</t>
  </si>
  <si>
    <t>黄菲</t>
  </si>
  <si>
    <t>511112****02085320</t>
  </si>
  <si>
    <t>陕西安城地产开发有限公司</t>
  </si>
  <si>
    <t>马振杰</t>
  </si>
  <si>
    <t>610124****10083017</t>
  </si>
  <si>
    <t>任纬</t>
  </si>
  <si>
    <t>610630****06230037</t>
  </si>
  <si>
    <t>西安国安消防知识科教站</t>
  </si>
  <si>
    <t>胡玉安</t>
  </si>
  <si>
    <t>612525****12252918</t>
  </si>
  <si>
    <t>如意宾馆</t>
  </si>
  <si>
    <t>西安市未央区</t>
  </si>
  <si>
    <t>汉城</t>
  </si>
  <si>
    <t>刘开娥</t>
  </si>
  <si>
    <t>612525****09292929</t>
  </si>
  <si>
    <t>陕西省山阳县天桥乡大岭村大岭组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</si>
</sst>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8" fillId="22" borderId="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8" borderId="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41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37" fillId="21" borderId="7" applyNumberFormat="0" applyAlignment="0" applyProtection="0">
      <alignment vertical="center"/>
    </xf>
    <xf numFmtId="0" fontId="39" fillId="23" borderId="8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3" fillId="0" borderId="0"/>
    <xf numFmtId="0" fontId="27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0" borderId="0"/>
    <xf numFmtId="0" fontId="26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13" fillId="0" borderId="0"/>
    <xf numFmtId="0" fontId="22" fillId="11" borderId="0" applyNumberFormat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1" fillId="2" borderId="1" xfId="85" applyNumberFormat="1" applyFont="1" applyFill="1" applyBorder="1" applyAlignment="1">
      <alignment horizontal="center" vertical="center" wrapText="1"/>
    </xf>
    <xf numFmtId="0" fontId="2" fillId="2" borderId="1" xfId="85" applyFont="1" applyFill="1" applyBorder="1" applyAlignment="1">
      <alignment horizontal="center" vertical="center" wrapText="1"/>
    </xf>
    <xf numFmtId="0" fontId="3" fillId="2" borderId="1" xfId="85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63" applyFont="1" applyBorder="1" applyAlignment="1">
      <alignment horizontal="center" vertical="center"/>
    </xf>
    <xf numFmtId="0" fontId="7" fillId="0" borderId="1" xfId="63" applyFont="1" applyBorder="1" applyAlignment="1">
      <alignment horizontal="center" vertical="center"/>
    </xf>
    <xf numFmtId="0" fontId="5" fillId="0" borderId="1" xfId="63" applyFont="1" applyBorder="1" applyAlignment="1">
      <alignment horizontal="center" vertical="center"/>
    </xf>
    <xf numFmtId="0" fontId="6" fillId="0" borderId="1" xfId="84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81" applyFont="1" applyBorder="1" applyAlignment="1">
      <alignment horizontal="center" vertical="center"/>
    </xf>
    <xf numFmtId="0" fontId="6" fillId="0" borderId="1" xfId="81" applyFont="1" applyBorder="1" applyAlignment="1">
      <alignment horizontal="center" vertical="center"/>
    </xf>
    <xf numFmtId="0" fontId="5" fillId="0" borderId="1" xfId="82" applyFont="1" applyBorder="1" applyAlignment="1">
      <alignment horizontal="center" vertical="center"/>
    </xf>
    <xf numFmtId="0" fontId="6" fillId="0" borderId="1" xfId="82" applyFont="1" applyBorder="1" applyAlignment="1">
      <alignment horizontal="center" vertical="center"/>
    </xf>
    <xf numFmtId="0" fontId="10" fillId="0" borderId="1" xfId="82" applyFont="1" applyBorder="1" applyAlignment="1">
      <alignment horizontal="center" vertical="center"/>
    </xf>
    <xf numFmtId="49" fontId="10" fillId="0" borderId="1" xfId="82" applyNumberFormat="1" applyFont="1" applyBorder="1" applyAlignment="1">
      <alignment horizontal="center" vertical="center"/>
    </xf>
    <xf numFmtId="49" fontId="11" fillId="0" borderId="1" xfId="48" applyNumberFormat="1" applyFont="1" applyBorder="1" applyAlignment="1">
      <alignment horizontal="center" vertical="center" wrapText="1"/>
    </xf>
    <xf numFmtId="0" fontId="11" fillId="0" borderId="1" xfId="48" applyFont="1" applyBorder="1" applyAlignment="1">
      <alignment horizontal="center" vertical="center" wrapText="1"/>
    </xf>
    <xf numFmtId="49" fontId="12" fillId="0" borderId="1" xfId="48" applyNumberFormat="1" applyFont="1" applyBorder="1" applyAlignment="1">
      <alignment horizontal="center" vertical="center" wrapText="1"/>
    </xf>
    <xf numFmtId="49" fontId="11" fillId="0" borderId="1" xfId="19" applyNumberFormat="1" applyFont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49" fontId="12" fillId="0" borderId="1" xfId="19" applyNumberFormat="1" applyFont="1" applyBorder="1" applyAlignment="1">
      <alignment horizontal="center" vertical="center" wrapText="1"/>
    </xf>
    <xf numFmtId="0" fontId="11" fillId="0" borderId="1" xfId="59" applyFont="1" applyBorder="1" applyAlignment="1">
      <alignment horizontal="center" vertical="center" wrapText="1"/>
    </xf>
    <xf numFmtId="0" fontId="13" fillId="0" borderId="1" xfId="6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/>
    </xf>
    <xf numFmtId="0" fontId="14" fillId="0" borderId="1" xfId="58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0" fontId="16" fillId="0" borderId="1" xfId="58" applyFont="1" applyFill="1" applyBorder="1" applyAlignment="1">
      <alignment horizontal="center" vertical="center" wrapText="1"/>
    </xf>
    <xf numFmtId="0" fontId="17" fillId="0" borderId="1" xfId="58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1" xfId="13" applyFont="1" applyBorder="1" applyAlignment="1">
      <alignment horizontal="center" vertical="center"/>
    </xf>
    <xf numFmtId="0" fontId="6" fillId="0" borderId="1" xfId="83" applyFont="1" applyBorder="1" applyAlignment="1">
      <alignment horizontal="center" vertical="center"/>
    </xf>
    <xf numFmtId="0" fontId="20" fillId="0" borderId="1" xfId="20" applyFont="1" applyBorder="1" applyAlignment="1">
      <alignment horizontal="center" vertical="center"/>
    </xf>
    <xf numFmtId="0" fontId="20" fillId="0" borderId="1" xfId="57" applyFont="1" applyBorder="1" applyAlignment="1">
      <alignment horizontal="center" vertical="center"/>
    </xf>
    <xf numFmtId="0" fontId="20" fillId="0" borderId="1" xfId="62" applyFont="1" applyBorder="1" applyAlignment="1">
      <alignment horizontal="center" vertical="center"/>
    </xf>
    <xf numFmtId="0" fontId="13" fillId="0" borderId="1" xfId="70" applyFont="1" applyFill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常规 2 10" xfId="55"/>
    <cellStyle name="60% - 强调文字颜色 6" xfId="56" builtinId="52"/>
    <cellStyle name="常规 15" xfId="57"/>
    <cellStyle name="常规 20" xfId="58"/>
    <cellStyle name="常规 2 8" xfId="59"/>
    <cellStyle name="常规 22" xfId="60"/>
    <cellStyle name="常规 17" xfId="61"/>
    <cellStyle name="常规 18" xfId="62"/>
    <cellStyle name="常规 2" xfId="63"/>
    <cellStyle name="常规 2 4" xfId="64"/>
    <cellStyle name="常规 2 6" xfId="65"/>
    <cellStyle name="常规 2 7" xfId="66"/>
    <cellStyle name="常规 3" xfId="67"/>
    <cellStyle name="常规 3 10" xfId="68"/>
    <cellStyle name="常规 3 11" xfId="69"/>
    <cellStyle name="常规 3 12" xfId="70"/>
    <cellStyle name="常规 3 13" xfId="71"/>
    <cellStyle name="常规 3 2" xfId="72"/>
    <cellStyle name="常规 3 3" xfId="73"/>
    <cellStyle name="常规 3 4" xfId="74"/>
    <cellStyle name="常规 3 5" xfId="75"/>
    <cellStyle name="常规 3 6" xfId="76"/>
    <cellStyle name="常规 3 7" xfId="77"/>
    <cellStyle name="常规 3 8" xfId="78"/>
    <cellStyle name="常规 3 9" xfId="79"/>
    <cellStyle name="常规 4" xfId="80"/>
    <cellStyle name="常规 5" xfId="81"/>
    <cellStyle name="常规 7" xfId="82"/>
    <cellStyle name="常规 8" xfId="83"/>
    <cellStyle name="常规 9" xfId="84"/>
    <cellStyle name="常规_莲湖区12批60户联审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G26" sqref="G26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7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39" t="s">
        <v>11</v>
      </c>
    </row>
    <row r="4" spans="1:11">
      <c r="A4" s="8">
        <v>1</v>
      </c>
      <c r="B4" s="9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2" t="s">
        <v>17</v>
      </c>
      <c r="H4" s="10" t="s">
        <v>18</v>
      </c>
      <c r="I4" s="8">
        <f>42000/12</f>
        <v>3500</v>
      </c>
      <c r="J4" s="9" t="s">
        <v>19</v>
      </c>
      <c r="K4" s="40" t="s">
        <v>20</v>
      </c>
    </row>
    <row r="5" spans="1:11">
      <c r="A5" s="8">
        <v>2</v>
      </c>
      <c r="B5" s="9" t="s">
        <v>12</v>
      </c>
      <c r="C5" s="13" t="s">
        <v>21</v>
      </c>
      <c r="D5" s="13" t="s">
        <v>22</v>
      </c>
      <c r="E5" s="13" t="s">
        <v>15</v>
      </c>
      <c r="F5" s="11" t="s">
        <v>23</v>
      </c>
      <c r="G5" s="13" t="s">
        <v>24</v>
      </c>
      <c r="H5" s="13" t="s">
        <v>25</v>
      </c>
      <c r="I5" s="8"/>
      <c r="J5" s="9" t="s">
        <v>26</v>
      </c>
      <c r="K5" s="40" t="s">
        <v>27</v>
      </c>
    </row>
    <row r="6" spans="1:11">
      <c r="A6" s="8"/>
      <c r="B6" s="9" t="s">
        <v>28</v>
      </c>
      <c r="C6" s="13" t="s">
        <v>29</v>
      </c>
      <c r="D6" s="13" t="s">
        <v>14</v>
      </c>
      <c r="E6" s="9" t="s">
        <v>30</v>
      </c>
      <c r="F6" s="11" t="s">
        <v>31</v>
      </c>
      <c r="G6" s="13" t="s">
        <v>32</v>
      </c>
      <c r="H6" s="13" t="s">
        <v>33</v>
      </c>
      <c r="I6" s="8">
        <f>36000/12</f>
        <v>3000</v>
      </c>
      <c r="J6" s="9" t="s">
        <v>26</v>
      </c>
      <c r="K6" s="41"/>
    </row>
    <row r="7" spans="1:11">
      <c r="A7" s="8"/>
      <c r="B7" s="9" t="s">
        <v>34</v>
      </c>
      <c r="C7" s="13" t="s">
        <v>35</v>
      </c>
      <c r="D7" s="13" t="s">
        <v>14</v>
      </c>
      <c r="E7" s="13" t="s">
        <v>36</v>
      </c>
      <c r="F7" s="11" t="s">
        <v>37</v>
      </c>
      <c r="G7" s="13" t="s">
        <v>24</v>
      </c>
      <c r="H7" s="13" t="s">
        <v>33</v>
      </c>
      <c r="I7" s="8"/>
      <c r="J7" s="9" t="s">
        <v>19</v>
      </c>
      <c r="K7" s="41"/>
    </row>
    <row r="8" hidden="1" spans="1:11">
      <c r="A8" s="14">
        <v>4</v>
      </c>
      <c r="B8" s="15" t="s">
        <v>12</v>
      </c>
      <c r="C8" s="15"/>
      <c r="D8" s="15"/>
      <c r="E8" s="15" t="s">
        <v>15</v>
      </c>
      <c r="F8" s="11" t="s">
        <v>38</v>
      </c>
      <c r="G8" s="16"/>
      <c r="H8" s="14"/>
      <c r="I8" s="14"/>
      <c r="J8" s="15"/>
      <c r="K8" s="42"/>
    </row>
    <row r="9" spans="1:11">
      <c r="A9" s="8">
        <v>3</v>
      </c>
      <c r="B9" s="9" t="s">
        <v>12</v>
      </c>
      <c r="C9" s="17" t="s">
        <v>39</v>
      </c>
      <c r="D9" s="17" t="s">
        <v>22</v>
      </c>
      <c r="E9" s="17" t="s">
        <v>15</v>
      </c>
      <c r="F9" s="11" t="s">
        <v>40</v>
      </c>
      <c r="G9" s="18" t="s">
        <v>41</v>
      </c>
      <c r="H9" s="18" t="s">
        <v>42</v>
      </c>
      <c r="I9" s="8">
        <f>26400/12</f>
        <v>2200</v>
      </c>
      <c r="J9" s="17" t="s">
        <v>26</v>
      </c>
      <c r="K9" s="40" t="s">
        <v>43</v>
      </c>
    </row>
    <row r="10" spans="1:11">
      <c r="A10" s="8"/>
      <c r="B10" s="9" t="s">
        <v>28</v>
      </c>
      <c r="C10" s="17" t="s">
        <v>44</v>
      </c>
      <c r="D10" s="17" t="s">
        <v>14</v>
      </c>
      <c r="E10" s="17" t="s">
        <v>30</v>
      </c>
      <c r="F10" s="11" t="s">
        <v>45</v>
      </c>
      <c r="G10" s="18" t="s">
        <v>46</v>
      </c>
      <c r="H10" s="18" t="s">
        <v>47</v>
      </c>
      <c r="I10" s="8">
        <f>48000/12</f>
        <v>4000</v>
      </c>
      <c r="J10" s="17" t="s">
        <v>26</v>
      </c>
      <c r="K10" s="41"/>
    </row>
    <row r="11" spans="1:11">
      <c r="A11" s="19">
        <v>4</v>
      </c>
      <c r="B11" s="20" t="s">
        <v>12</v>
      </c>
      <c r="C11" s="20" t="s">
        <v>48</v>
      </c>
      <c r="D11" s="20" t="s">
        <v>14</v>
      </c>
      <c r="E11" s="20" t="s">
        <v>15</v>
      </c>
      <c r="F11" s="11" t="s">
        <v>49</v>
      </c>
      <c r="G11" s="19" t="s">
        <v>50</v>
      </c>
      <c r="H11" s="20" t="s">
        <v>51</v>
      </c>
      <c r="I11" s="41">
        <f>36000/12</f>
        <v>3000</v>
      </c>
      <c r="J11" s="43" t="s">
        <v>19</v>
      </c>
      <c r="K11" s="40" t="s">
        <v>20</v>
      </c>
    </row>
    <row r="12" spans="1:11">
      <c r="A12" s="21">
        <v>5</v>
      </c>
      <c r="B12" s="22" t="s">
        <v>12</v>
      </c>
      <c r="C12" s="23" t="s">
        <v>52</v>
      </c>
      <c r="D12" s="23" t="s">
        <v>22</v>
      </c>
      <c r="E12" s="23" t="s">
        <v>15</v>
      </c>
      <c r="F12" s="11" t="s">
        <v>53</v>
      </c>
      <c r="G12" s="23" t="s">
        <v>54</v>
      </c>
      <c r="H12" s="24" t="s">
        <v>55</v>
      </c>
      <c r="I12" s="41">
        <f>28026/12</f>
        <v>2335.5</v>
      </c>
      <c r="J12" s="44" t="s">
        <v>19</v>
      </c>
      <c r="K12" s="40" t="s">
        <v>27</v>
      </c>
    </row>
    <row r="13" spans="1:11">
      <c r="A13" s="25" t="s">
        <v>56</v>
      </c>
      <c r="B13" s="26" t="s">
        <v>12</v>
      </c>
      <c r="C13" s="26" t="s">
        <v>57</v>
      </c>
      <c r="D13" s="26" t="s">
        <v>22</v>
      </c>
      <c r="E13" s="27" t="s">
        <v>15</v>
      </c>
      <c r="F13" s="11" t="s">
        <v>58</v>
      </c>
      <c r="G13" s="26" t="s">
        <v>59</v>
      </c>
      <c r="H13" s="26" t="s">
        <v>60</v>
      </c>
      <c r="I13" s="41">
        <f>42000/12</f>
        <v>3500</v>
      </c>
      <c r="J13" s="45" t="s">
        <v>19</v>
      </c>
      <c r="K13" s="40" t="s">
        <v>61</v>
      </c>
    </row>
    <row r="14" spans="1:11">
      <c r="A14" s="28" t="s">
        <v>62</v>
      </c>
      <c r="B14" s="29" t="s">
        <v>12</v>
      </c>
      <c r="C14" s="29" t="s">
        <v>63</v>
      </c>
      <c r="D14" s="29" t="s">
        <v>14</v>
      </c>
      <c r="E14" s="30" t="s">
        <v>15</v>
      </c>
      <c r="F14" s="11" t="s">
        <v>64</v>
      </c>
      <c r="G14" s="29" t="s">
        <v>65</v>
      </c>
      <c r="H14" s="29" t="s">
        <v>66</v>
      </c>
      <c r="I14" s="41">
        <f>33000/12</f>
        <v>2750</v>
      </c>
      <c r="J14" s="46" t="s">
        <v>19</v>
      </c>
      <c r="K14" s="40" t="s">
        <v>61</v>
      </c>
    </row>
    <row r="15" spans="1:11">
      <c r="A15" s="8">
        <v>8</v>
      </c>
      <c r="B15" s="9" t="s">
        <v>12</v>
      </c>
      <c r="C15" s="31" t="s">
        <v>67</v>
      </c>
      <c r="D15" s="31" t="s">
        <v>14</v>
      </c>
      <c r="E15" s="13" t="s">
        <v>15</v>
      </c>
      <c r="F15" s="11" t="s">
        <v>68</v>
      </c>
      <c r="G15" s="31" t="s">
        <v>69</v>
      </c>
      <c r="H15" s="31" t="s">
        <v>70</v>
      </c>
      <c r="I15" s="41">
        <f>36000/12</f>
        <v>3000</v>
      </c>
      <c r="J15" s="47" t="s">
        <v>26</v>
      </c>
      <c r="K15" s="40" t="s">
        <v>61</v>
      </c>
    </row>
    <row r="16" spans="1:11">
      <c r="A16" s="8"/>
      <c r="B16" s="9" t="s">
        <v>28</v>
      </c>
      <c r="C16" s="32" t="s">
        <v>71</v>
      </c>
      <c r="D16" s="32" t="s">
        <v>22</v>
      </c>
      <c r="E16" s="9" t="s">
        <v>30</v>
      </c>
      <c r="F16" s="11" t="s">
        <v>72</v>
      </c>
      <c r="G16" s="32" t="s">
        <v>73</v>
      </c>
      <c r="H16" s="32" t="s">
        <v>70</v>
      </c>
      <c r="I16" s="41">
        <f>36000/12</f>
        <v>3000</v>
      </c>
      <c r="J16" s="47" t="s">
        <v>26</v>
      </c>
      <c r="K16" s="41"/>
    </row>
    <row r="17" spans="1:11">
      <c r="A17" s="8"/>
      <c r="B17" s="9" t="s">
        <v>34</v>
      </c>
      <c r="C17" s="32" t="s">
        <v>74</v>
      </c>
      <c r="D17" s="32" t="s">
        <v>14</v>
      </c>
      <c r="E17" s="13" t="s">
        <v>36</v>
      </c>
      <c r="F17" s="11" t="s">
        <v>75</v>
      </c>
      <c r="G17" s="32"/>
      <c r="H17" s="32" t="s">
        <v>70</v>
      </c>
      <c r="I17" s="41"/>
      <c r="J17" s="47" t="s">
        <v>19</v>
      </c>
      <c r="K17" s="41"/>
    </row>
    <row r="18" spans="1:11">
      <c r="A18" s="33">
        <v>9</v>
      </c>
      <c r="B18" s="9" t="s">
        <v>12</v>
      </c>
      <c r="C18" s="17" t="s">
        <v>76</v>
      </c>
      <c r="D18" s="17" t="s">
        <v>14</v>
      </c>
      <c r="E18" s="17" t="s">
        <v>15</v>
      </c>
      <c r="F18" s="11" t="s">
        <v>77</v>
      </c>
      <c r="G18" s="18" t="s">
        <v>78</v>
      </c>
      <c r="H18" s="18" t="s">
        <v>42</v>
      </c>
      <c r="I18" s="41">
        <f>36000/12</f>
        <v>3000</v>
      </c>
      <c r="J18" s="17" t="s">
        <v>19</v>
      </c>
      <c r="K18" s="40" t="s">
        <v>43</v>
      </c>
    </row>
    <row r="19" spans="1:11">
      <c r="A19" s="34">
        <v>10</v>
      </c>
      <c r="B19" s="9" t="s">
        <v>12</v>
      </c>
      <c r="C19" s="35" t="s">
        <v>79</v>
      </c>
      <c r="D19" s="36" t="s">
        <v>14</v>
      </c>
      <c r="E19" s="35" t="s">
        <v>15</v>
      </c>
      <c r="F19" s="11" t="s">
        <v>80</v>
      </c>
      <c r="G19" s="37" t="s">
        <v>81</v>
      </c>
      <c r="H19" s="38" t="s">
        <v>82</v>
      </c>
      <c r="I19" s="41">
        <f>27600/12</f>
        <v>2300</v>
      </c>
      <c r="J19" s="48" t="s">
        <v>26</v>
      </c>
      <c r="K19" s="40" t="s">
        <v>83</v>
      </c>
    </row>
    <row r="20" spans="1:11">
      <c r="A20" s="34"/>
      <c r="B20" s="9" t="s">
        <v>28</v>
      </c>
      <c r="C20" s="34" t="s">
        <v>84</v>
      </c>
      <c r="D20" s="34" t="s">
        <v>22</v>
      </c>
      <c r="E20" s="35" t="s">
        <v>30</v>
      </c>
      <c r="F20" s="11" t="s">
        <v>85</v>
      </c>
      <c r="G20" s="37" t="s">
        <v>81</v>
      </c>
      <c r="H20" s="38" t="s">
        <v>86</v>
      </c>
      <c r="I20" s="41">
        <f>18000/12</f>
        <v>1500</v>
      </c>
      <c r="J20" s="48" t="s">
        <v>26</v>
      </c>
      <c r="K20" s="41"/>
    </row>
  </sheetData>
  <mergeCells count="10">
    <mergeCell ref="A1:J1"/>
    <mergeCell ref="A2:J2"/>
    <mergeCell ref="A5:A7"/>
    <mergeCell ref="A9:A10"/>
    <mergeCell ref="A15:A17"/>
    <mergeCell ref="A19:A20"/>
    <mergeCell ref="K5:K7"/>
    <mergeCell ref="K9:K10"/>
    <mergeCell ref="K15:K17"/>
    <mergeCell ref="K19:K2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2018-07-30T09:38:16Z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